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04 VRA\LABOR ACADËMICA\Procedimientos y formatos vigentes\Planta\"/>
    </mc:Choice>
  </mc:AlternateContent>
  <bookViews>
    <workbookView xWindow="0" yWindow="0" windowWidth="28800" windowHeight="12210" activeTab="1"/>
  </bookViews>
  <sheets>
    <sheet name="PH - PERFIL ARTES" sheetId="4" r:id="rId1"/>
    <sheet name="CONTEO EXPERIENCIA TCE" sheetId="8" r:id="rId2"/>
  </sheets>
  <definedNames>
    <definedName name="_xlnm.Print_Area" localSheetId="0">'PH - PERFIL ARTES'!$A$1:$H$91</definedName>
    <definedName name="opción">#REF!</definedName>
  </definedNames>
  <calcPr calcId="162913"/>
  <extLst>
    <ext uri="GoogleSheetsCustomDataVersion2">
      <go:sheetsCustomData xmlns:go="http://customooxmlschemas.google.com/" r:id="rId7" roundtripDataChecksum="NWjazMnpVEzNdqROJ6B3MF02gNYyWhVi49wBw3CupQg="/>
    </ext>
  </extLst>
</workbook>
</file>

<file path=xl/calcChain.xml><?xml version="1.0" encoding="utf-8"?>
<calcChain xmlns="http://schemas.openxmlformats.org/spreadsheetml/2006/main">
  <c r="D15" i="8" l="1"/>
  <c r="D11" i="8"/>
  <c r="E89" i="4" l="1"/>
  <c r="F12" i="8" l="1"/>
  <c r="F14" i="8"/>
  <c r="F15" i="8"/>
  <c r="F16" i="8"/>
  <c r="F17" i="8"/>
  <c r="F18" i="8"/>
  <c r="F19" i="8"/>
  <c r="F20" i="8"/>
  <c r="F21" i="8"/>
  <c r="F22" i="8"/>
  <c r="F23" i="8"/>
  <c r="F24" i="8"/>
  <c r="F25" i="8"/>
  <c r="F26" i="8"/>
  <c r="F27" i="8"/>
  <c r="F28" i="8"/>
  <c r="F29" i="8"/>
  <c r="F30" i="8"/>
  <c r="F31" i="8"/>
  <c r="F32" i="8"/>
  <c r="F33" i="8"/>
  <c r="F34" i="8"/>
  <c r="F35" i="8"/>
  <c r="F36" i="8"/>
  <c r="F37" i="8"/>
  <c r="G27" i="4" l="1"/>
  <c r="G75" i="4" l="1"/>
  <c r="G70" i="4"/>
  <c r="G48" i="4"/>
  <c r="G57" i="4"/>
  <c r="G55" i="4"/>
  <c r="E38" i="8"/>
  <c r="D37" i="8"/>
  <c r="G37" i="8" s="1"/>
  <c r="G36" i="8"/>
  <c r="D36" i="8"/>
  <c r="D35" i="8"/>
  <c r="G35" i="8" s="1"/>
  <c r="D34" i="8"/>
  <c r="G34" i="8" s="1"/>
  <c r="D33" i="8"/>
  <c r="G33" i="8" s="1"/>
  <c r="G32" i="8"/>
  <c r="D32" i="8"/>
  <c r="D31" i="8"/>
  <c r="G31" i="8" s="1"/>
  <c r="D30" i="8"/>
  <c r="G30" i="8" s="1"/>
  <c r="D29" i="8"/>
  <c r="G29" i="8" s="1"/>
  <c r="G28" i="8"/>
  <c r="D28" i="8"/>
  <c r="D27" i="8"/>
  <c r="G27" i="8" s="1"/>
  <c r="D26" i="8"/>
  <c r="G26" i="8" s="1"/>
  <c r="D25" i="8"/>
  <c r="G25" i="8" s="1"/>
  <c r="G24" i="8"/>
  <c r="D24" i="8"/>
  <c r="D23" i="8"/>
  <c r="G23" i="8" s="1"/>
  <c r="D22" i="8"/>
  <c r="G22" i="8" s="1"/>
  <c r="D21" i="8"/>
  <c r="G21" i="8" s="1"/>
  <c r="G20" i="8"/>
  <c r="D20" i="8"/>
  <c r="D19" i="8"/>
  <c r="G19" i="8" s="1"/>
  <c r="D18" i="8"/>
  <c r="G18" i="8" s="1"/>
  <c r="D17" i="8"/>
  <c r="G17" i="8" s="1"/>
  <c r="G16" i="8"/>
  <c r="D16" i="8"/>
  <c r="G15" i="8"/>
  <c r="D14" i="8"/>
  <c r="G14" i="8" s="1"/>
  <c r="D13" i="8"/>
  <c r="G12" i="8"/>
  <c r="D12" i="8"/>
  <c r="F11" i="8"/>
  <c r="F13" i="8" l="1"/>
  <c r="G13" i="8" s="1"/>
  <c r="G11" i="8"/>
  <c r="D38" i="8"/>
  <c r="G38" i="8" l="1"/>
  <c r="F38" i="8"/>
  <c r="G49" i="4"/>
  <c r="G45" i="4"/>
  <c r="G43" i="4"/>
  <c r="E46" i="4" s="1"/>
  <c r="G40" i="4"/>
  <c r="E41" i="4" s="1"/>
  <c r="G33" i="4"/>
  <c r="G31" i="4"/>
  <c r="G29" i="4"/>
  <c r="G24" i="4"/>
  <c r="G22" i="4"/>
  <c r="G20" i="4"/>
  <c r="G18" i="4"/>
  <c r="G16" i="4"/>
  <c r="E34" i="4" l="1"/>
  <c r="E50" i="4"/>
  <c r="E25" i="4"/>
  <c r="G85" i="4"/>
  <c r="G84" i="4"/>
  <c r="G81" i="4"/>
  <c r="G80" i="4"/>
  <c r="G79" i="4"/>
  <c r="E82" i="4" s="1"/>
  <c r="G76" i="4"/>
  <c r="E77" i="4" s="1"/>
  <c r="G72" i="4"/>
  <c r="G71" i="4"/>
  <c r="G69" i="4"/>
  <c r="E73" i="4" s="1"/>
  <c r="G66" i="4"/>
  <c r="G65" i="4"/>
  <c r="E67" i="4" s="1"/>
  <c r="G62" i="4"/>
  <c r="G61" i="4"/>
  <c r="G60" i="4"/>
  <c r="G59" i="4"/>
  <c r="G53" i="4"/>
  <c r="E63" i="4" l="1"/>
  <c r="E87" i="4" s="1"/>
  <c r="E86" i="4"/>
  <c r="E35" i="4"/>
  <c r="F37" i="4"/>
  <c r="H37" i="4" s="1"/>
  <c r="E38" i="4" s="1"/>
  <c r="E51" i="4" s="1"/>
  <c r="E88" i="4" l="1"/>
</calcChain>
</file>

<file path=xl/sharedStrings.xml><?xml version="1.0" encoding="utf-8"?>
<sst xmlns="http://schemas.openxmlformats.org/spreadsheetml/2006/main" count="153" uniqueCount="118">
  <si>
    <t>REQUISITOS MÍNIMOS</t>
  </si>
  <si>
    <t xml:space="preserve">POSGRADO  
</t>
  </si>
  <si>
    <t>DOCTORADO</t>
  </si>
  <si>
    <t># Títulos</t>
  </si>
  <si>
    <t>Puntos</t>
  </si>
  <si>
    <t>MAESTRÍA O ESPECIALIDAD MEDICO- QUIRURGICA</t>
  </si>
  <si>
    <t>POSGRADO EN ÁREAS COMPLEMENTARIAS</t>
  </si>
  <si>
    <t xml:space="preserve">CURSOS DE FORMACIÓN PARA EL TRABAJO Y DESARROLLO HUMANO
</t>
  </si>
  <si>
    <t># Horas certificadas</t>
  </si>
  <si>
    <t>Puntos x cada 36 horas</t>
  </si>
  <si>
    <t xml:space="preserve">Nivel B2 </t>
  </si>
  <si>
    <t># Certificaciones</t>
  </si>
  <si>
    <t xml:space="preserve">Nivel C1 </t>
  </si>
  <si>
    <t xml:space="preserve">Nivel C2 </t>
  </si>
  <si>
    <t>EXPERIENCIA DOCENTE UNIVERSITARIA</t>
  </si>
  <si>
    <t>Puntos x año TCE</t>
  </si>
  <si>
    <t>EXPERIENCIA PROFESIONAL</t>
  </si>
  <si>
    <t># AÑOS certificados</t>
  </si>
  <si>
    <t>Puntos x año
Experiencia profesional</t>
  </si>
  <si>
    <t xml:space="preserve">EXPERIENCIA INVESTIGATIVA O PROYECCIÓN SOCIAL. </t>
  </si>
  <si>
    <t>Puntos x año
Experiencia investigativa</t>
  </si>
  <si>
    <t>Puntos x año
Experiencia en proyección social</t>
  </si>
  <si>
    <t>EXPERIENCIA EN GESTIÓN ACADÉMICO–ADMINISTRATIVA UNIVERSITARIA</t>
  </si>
  <si>
    <t>Puntos x año
Esxperiencia en Gestión A-A</t>
  </si>
  <si>
    <r>
      <rPr>
        <b/>
        <sz val="12"/>
        <color theme="1"/>
        <rFont val="Arial"/>
        <family val="2"/>
      </rPr>
      <t xml:space="preserve">CERTIFICADO DE EXPERIENCIA EN DOCENCIA UNIVERSITARIA
</t>
    </r>
    <r>
      <rPr>
        <sz val="12"/>
        <color theme="1"/>
        <rFont val="Arial"/>
        <family val="2"/>
      </rPr>
      <t>(Tiempo completo - TC o tiempo completo equivalente - TCE)
El año tiempo completo o su equivalente se entenderá así: doce (12) meses o dos mil ochenta (2080) horas.</t>
    </r>
  </si>
  <si>
    <r>
      <t xml:space="preserve"># </t>
    </r>
    <r>
      <rPr>
        <b/>
        <sz val="12"/>
        <color theme="1"/>
        <rFont val="Arial"/>
        <family val="2"/>
      </rPr>
      <t>HORAS</t>
    </r>
    <r>
      <rPr>
        <sz val="12"/>
        <color theme="1"/>
        <rFont val="Arial"/>
        <family val="2"/>
      </rPr>
      <t xml:space="preserve"> certificadas</t>
    </r>
  </si>
  <si>
    <r>
      <t xml:space="preserve">Equivalencia # AÑOS </t>
    </r>
    <r>
      <rPr>
        <b/>
        <sz val="12"/>
        <color theme="1"/>
        <rFont val="Arial"/>
        <family val="2"/>
      </rPr>
      <t>TCE</t>
    </r>
  </si>
  <si>
    <r>
      <t xml:space="preserve"># </t>
    </r>
    <r>
      <rPr>
        <b/>
        <sz val="12"/>
        <color theme="1"/>
        <rFont val="Arial"/>
        <family val="2"/>
      </rPr>
      <t>AÑOS</t>
    </r>
    <r>
      <rPr>
        <sz val="12"/>
        <color theme="1"/>
        <rFont val="Arial"/>
        <family val="2"/>
      </rPr>
      <t xml:space="preserve"> tiempo completo (</t>
    </r>
    <r>
      <rPr>
        <b/>
        <sz val="12"/>
        <color theme="1"/>
        <rFont val="Arial"/>
        <family val="2"/>
      </rPr>
      <t>TC</t>
    </r>
    <r>
      <rPr>
        <sz val="12"/>
        <color theme="1"/>
        <rFont val="Arial"/>
        <family val="2"/>
      </rPr>
      <t>)  certicados</t>
    </r>
  </si>
  <si>
    <r>
      <rPr>
        <b/>
        <sz val="12"/>
        <color theme="1"/>
        <rFont val="Arial"/>
        <family val="2"/>
      </rPr>
      <t xml:space="preserve">CERTIFICADO DE EXPERIENCIA PROFESIONAL
</t>
    </r>
    <r>
      <rPr>
        <sz val="12"/>
        <color theme="1"/>
        <rFont val="Arial"/>
        <family val="2"/>
      </rPr>
      <t>Diferente a la experiencia docente.
Certificados los últimos diez (10) años previos al cierre de la convocatoria</t>
    </r>
  </si>
  <si>
    <r>
      <rPr>
        <b/>
        <sz val="12"/>
        <color theme="1"/>
        <rFont val="Arial"/>
        <family val="2"/>
      </rPr>
      <t xml:space="preserve">EXPERIENCIA INVESTIGATIVA
</t>
    </r>
    <r>
      <rPr>
        <sz val="12"/>
        <color theme="1"/>
        <rFont val="Arial"/>
        <family val="2"/>
      </rPr>
      <t>Inependiente de la dedicación por año, se reconocerán los certificados de los últimos diez (10) años anteriores al cierre de la convocatoria</t>
    </r>
  </si>
  <si>
    <r>
      <rPr>
        <b/>
        <sz val="12"/>
        <color theme="1"/>
        <rFont val="Arial"/>
        <family val="2"/>
      </rPr>
      <t xml:space="preserve">EXPERIENCIA EN PROYECCIÓN SOCIAL
</t>
    </r>
    <r>
      <rPr>
        <sz val="12"/>
        <color theme="1"/>
        <rFont val="Arial"/>
        <family val="2"/>
      </rPr>
      <t>Independiente de la dedicación por año, se reconocerán los certificados de los últimos cinco (5) años anteriores al cierre de la convocatoria</t>
    </r>
  </si>
  <si>
    <r>
      <rPr>
        <b/>
        <sz val="12"/>
        <color theme="1"/>
        <rFont val="Arial"/>
        <family val="2"/>
      </rPr>
      <t>CERTIFICADO DE EXPERIENCIA EN GESTIÓN ACADÉMICO – ADMINISTRATIVA UNIVERSITARIA</t>
    </r>
    <r>
      <rPr>
        <sz val="12"/>
        <color theme="1"/>
        <rFont val="Arial"/>
        <family val="2"/>
      </rPr>
      <t xml:space="preserve">
Diferente a la experiencia docente y profesional</t>
    </r>
  </si>
  <si>
    <r>
      <rPr>
        <b/>
        <sz val="12"/>
        <rFont val="Arial"/>
        <family val="2"/>
      </rPr>
      <t>POSGRADO</t>
    </r>
    <r>
      <rPr>
        <sz val="12"/>
        <color theme="1"/>
        <rFont val="Arial"/>
        <family val="2"/>
      </rPr>
      <t xml:space="preserve">
(Máximo 1  título por cada ítem)</t>
    </r>
    <r>
      <rPr>
        <b/>
        <sz val="12"/>
        <color theme="1"/>
        <rFont val="Arial"/>
        <family val="2"/>
      </rPr>
      <t xml:space="preserve">
Nota: </t>
    </r>
    <r>
      <rPr>
        <sz val="12"/>
        <color theme="1"/>
        <rFont val="Arial"/>
        <family val="2"/>
      </rPr>
      <t>Ingrese el número de títulos en la casilla habilitadas</t>
    </r>
  </si>
  <si>
    <r>
      <t xml:space="preserve">CURSOS DE EDUCACIÓN CONTINUADA o ACTUALIZACIÓN EN EDUCACIÓN, PEDAGOGÍA O DIDÁCTICA
</t>
    </r>
    <r>
      <rPr>
        <sz val="12"/>
        <color theme="1"/>
        <rFont val="Arial"/>
        <family val="2"/>
      </rPr>
      <t>Certificados en los cinco (5) años anteriores a la fecha de cierre de la convocatoria</t>
    </r>
  </si>
  <si>
    <r>
      <t xml:space="preserve">POR FORMACIÓN EN IDIOMA EXTRANJERO
</t>
    </r>
    <r>
      <rPr>
        <sz val="12"/>
        <color theme="1"/>
        <rFont val="Arial"/>
        <family val="2"/>
      </rPr>
      <t>Exámenes presentados y certificados en los tres (3) años anteriores a la fecha de cierre de la convocatoria</t>
    </r>
  </si>
  <si>
    <t xml:space="preserve">Puntos - Nivel B2 </t>
  </si>
  <si>
    <t xml:space="preserve">Puntos - Nivel C1 </t>
  </si>
  <si>
    <t xml:space="preserve">Puntos - Nivel C2 </t>
  </si>
  <si>
    <t>FACTOR  EXPERIENCIA</t>
  </si>
  <si>
    <t>FACTOR  FORMACIÓN  ACADÉMICA</t>
  </si>
  <si>
    <t>FACTOR  PRODUCTIVIDAD  ACADÉMICA</t>
  </si>
  <si>
    <t># EXPOSICIONES</t>
  </si>
  <si>
    <t>ORAS DE CREACIÓN ARTÍSTICA</t>
  </si>
  <si>
    <t># CURADURIAS</t>
  </si>
  <si>
    <t>INTERNACIONAL</t>
  </si>
  <si>
    <t>NACIONAL</t>
  </si>
  <si>
    <t>PREMIOS Y RECONOCIMIENTOS</t>
  </si>
  <si>
    <t>CATEGORÍA</t>
  </si>
  <si>
    <t># PREMIOS / RECONOIMIENTOS</t>
  </si>
  <si>
    <t>UNIVERSIDAD DEL CAUCA
CONCURSO DE MÉRITOS
CALIFICACIÓN HOJA DE VIDA</t>
  </si>
  <si>
    <t>TABLA  CÁLCULO DEL NÚMERO DE HORAS EN EXPERIENCIA
EQUIVALENCIA A TIEMPO COMPLETO (TCE)</t>
  </si>
  <si>
    <t>Ingrese en cada casilla la información solicitada, fecha inicial y final en formato DD-MM-AAA o DD/MM/AAAA, y el número de horas semanales, según como este especificado en el certificado de experiencia, pra calcular el número de horas totales por semestre o periodo de vinculación y el número de años en tiempo completo equivalente (TCE).</t>
  </si>
  <si>
    <t>Fecha inicio</t>
  </si>
  <si>
    <t>Fecha fin</t>
  </si>
  <si>
    <t># Días</t>
  </si>
  <si>
    <t>Horas semanales certificadas</t>
  </si>
  <si>
    <t>Años TCE</t>
  </si>
  <si>
    <t>Total</t>
  </si>
  <si>
    <t>CÓD. PERFIL: P</t>
  </si>
  <si>
    <t xml:space="preserve"> DEPARTAMENTO:</t>
  </si>
  <si>
    <t>FECHA:</t>
  </si>
  <si>
    <t xml:space="preserve">           N° ACTA SESIÓN:</t>
  </si>
  <si>
    <t>/</t>
  </si>
  <si>
    <t>NOMBRE DEL ASPIRANTE:</t>
  </si>
  <si>
    <t>NÚMERO DE IDENTIFICACIÓN:</t>
  </si>
  <si>
    <t>¿CONTINUA EN EL PROCESO DE SELECCIÓN?
SI / NO
(Puntaje mínimo: 50 puntos)</t>
  </si>
  <si>
    <t>SI</t>
  </si>
  <si>
    <t>NO</t>
  </si>
  <si>
    <t>PUNTAJE CALIFICACIÓN DE HOJA DE VIDA - PH</t>
  </si>
  <si>
    <t># LIBROS</t>
  </si>
  <si>
    <t># CAPÍTULOS</t>
  </si>
  <si>
    <t># PATENTES</t>
  </si>
  <si>
    <t># ARTÍCULOS</t>
  </si>
  <si>
    <t>A1</t>
  </si>
  <si>
    <t>A2</t>
  </si>
  <si>
    <t>B</t>
  </si>
  <si>
    <t>C</t>
  </si>
  <si>
    <t>TIPO DE EVENTO</t>
  </si>
  <si>
    <t># PONENENCIAS</t>
  </si>
  <si>
    <t>TOTAL 3.4
 (max 5 puntos)</t>
  </si>
  <si>
    <t>NIVEL</t>
  </si>
  <si>
    <t># TRABAJOS</t>
  </si>
  <si>
    <t>POSGRADO LAUREADO</t>
  </si>
  <si>
    <t>POSGRADO CON MENCIÓN DE HONOR</t>
  </si>
  <si>
    <t>PREGRADO LAUREADO</t>
  </si>
  <si>
    <t>PREGRADO CON MENCIÓN DE HONOR</t>
  </si>
  <si>
    <r>
      <rPr>
        <b/>
        <sz val="12"/>
        <color rgb="FF483500"/>
        <rFont val="Arial"/>
        <family val="2"/>
      </rPr>
      <t>LIBROS</t>
    </r>
    <r>
      <rPr>
        <b/>
        <sz val="12"/>
        <color theme="1"/>
        <rFont val="Arial"/>
        <family val="2"/>
      </rPr>
      <t xml:space="preserve">
</t>
    </r>
    <r>
      <rPr>
        <sz val="12"/>
        <color theme="1"/>
        <rFont val="Arial"/>
        <family val="2"/>
      </rPr>
      <t>Publicado dentro de los diez (10) años anteriores al cierrre de la convocatoria</t>
    </r>
  </si>
  <si>
    <r>
      <rPr>
        <b/>
        <sz val="12"/>
        <color rgb="FF483500"/>
        <rFont val="Arial"/>
        <family val="2"/>
      </rPr>
      <t>PATENTES</t>
    </r>
    <r>
      <rPr>
        <b/>
        <sz val="12"/>
        <color theme="1"/>
        <rFont val="Arial"/>
        <family val="2"/>
      </rPr>
      <t xml:space="preserve">
r</t>
    </r>
    <r>
      <rPr>
        <sz val="12"/>
        <color theme="1"/>
        <rFont val="Arial"/>
        <family val="2"/>
      </rPr>
      <t>egistrada dentro de los 10 años anteriores a la fecha de cierre de la convocatoria</t>
    </r>
  </si>
  <si>
    <r>
      <rPr>
        <b/>
        <sz val="12"/>
        <color rgb="FF483500"/>
        <rFont val="Arial"/>
        <family val="2"/>
      </rPr>
      <t>ARTÍCULO</t>
    </r>
    <r>
      <rPr>
        <b/>
        <sz val="12"/>
        <rFont val="Arial"/>
        <family val="2"/>
      </rPr>
      <t xml:space="preserve">
</t>
    </r>
    <r>
      <rPr>
        <sz val="12"/>
        <rFont val="Arial"/>
        <family val="2"/>
      </rPr>
      <t>Ppublicado en revistas indexadas con Publindex de MINCIENCIAS, dentro de los 5 años anteriores a la fecha del cierre de la convocatoria</t>
    </r>
  </si>
  <si>
    <r>
      <rPr>
        <b/>
        <sz val="12"/>
        <color rgb="FF483500"/>
        <rFont val="Arial"/>
        <family val="2"/>
      </rPr>
      <t>PONENCIAS</t>
    </r>
    <r>
      <rPr>
        <sz val="12"/>
        <rFont val="Arial"/>
        <family val="2"/>
      </rPr>
      <t xml:space="preserve"> 
Se tendrán en cienta las ponencias presentadas dentro de los 5 años ateneriores a la fecha de cierre de la convocatoria</t>
    </r>
  </si>
  <si>
    <r>
      <rPr>
        <b/>
        <sz val="12"/>
        <color rgb="FF483500"/>
        <rFont val="Arial"/>
        <family val="2"/>
      </rPr>
      <t>DISTINCIONES DE TRABAJOS DE GRADO</t>
    </r>
    <r>
      <rPr>
        <sz val="12"/>
        <color rgb="FF483500"/>
        <rFont val="Arial"/>
        <family val="2"/>
      </rPr>
      <t xml:space="preserve"> </t>
    </r>
    <r>
      <rPr>
        <sz val="12"/>
        <rFont val="Arial"/>
        <family val="2"/>
      </rPr>
      <t xml:space="preserve">
Solo se tendrán en cuenta los reconocimientos que estén debidamente certificados por la institución que los otorga</t>
    </r>
  </si>
  <si>
    <r>
      <t xml:space="preserve">EXPOSICIÓN INDIVIDUAL
</t>
    </r>
    <r>
      <rPr>
        <sz val="12"/>
        <color theme="1"/>
        <rFont val="Arial"/>
        <family val="2"/>
      </rPr>
      <t>Realizada en los últmos 10 años anteriores al cierre de inscripciones a la convocatoria</t>
    </r>
  </si>
  <si>
    <r>
      <t xml:space="preserve">EXPOSICIÓN COLECTIVA
</t>
    </r>
    <r>
      <rPr>
        <sz val="12"/>
        <color theme="1"/>
        <rFont val="Arial"/>
        <family val="2"/>
      </rPr>
      <t>Realizada en los últmos 10 años anteriores al cierre de inscripciones a la convocatoria</t>
    </r>
  </si>
  <si>
    <r>
      <t xml:space="preserve">CURADURIAS ARTÍSTICAS
</t>
    </r>
    <r>
      <rPr>
        <sz val="12"/>
        <rFont val="Arial"/>
        <family val="2"/>
      </rPr>
      <t>Realizadas en los últimos diez (10) años anteriores a la fecha de cierre de inscripción a la convocatoria debidamente certificada</t>
    </r>
  </si>
  <si>
    <t>REGIONAL - LOCAL</t>
  </si>
  <si>
    <t>PUNTAJE TOTAL  - FACTOR EXPERIENCIA</t>
  </si>
  <si>
    <t>PUNTAJE TOTAL  - FACTOR FORMACIÓN ACADÉMICA</t>
  </si>
  <si>
    <t xml:space="preserve">POSGRADO ADICIONAL EN PEDAGOGÍA O EDUCACIÓN </t>
  </si>
  <si>
    <t>INSTITUCIÓN QUE CERTIFICA LA EXPERIENCIA DOCENTE UNIVERSITARIA</t>
  </si>
  <si>
    <r>
      <t xml:space="preserve">Por cada </t>
    </r>
    <r>
      <rPr>
        <b/>
        <sz val="12"/>
        <color theme="1"/>
        <rFont val="Arial"/>
        <family val="2"/>
      </rPr>
      <t>año de experiencia certificada</t>
    </r>
    <r>
      <rPr>
        <sz val="12"/>
        <color theme="1"/>
        <rFont val="Arial"/>
        <family val="2"/>
      </rPr>
      <t>, independiente a la dedicación por año, obtenida en los últimos diez (10) años anteriores al cierre de inscripción a la convocatoria</t>
    </r>
  </si>
  <si>
    <r>
      <t>Por</t>
    </r>
    <r>
      <rPr>
        <b/>
        <sz val="12"/>
        <color theme="1"/>
        <rFont val="Arial"/>
        <family val="2"/>
      </rPr>
      <t xml:space="preserve"> liderar</t>
    </r>
    <r>
      <rPr>
        <sz val="12"/>
        <color theme="1"/>
        <rFont val="Arial"/>
        <family val="2"/>
      </rPr>
      <t xml:space="preserve"> </t>
    </r>
    <r>
      <rPr>
        <b/>
        <sz val="12"/>
        <color theme="1"/>
        <rFont val="Arial"/>
        <family val="2"/>
      </rPr>
      <t>cada proceso de acreditación de alta calidad exitoso</t>
    </r>
    <r>
      <rPr>
        <sz val="12"/>
        <color theme="1"/>
        <rFont val="Arial"/>
        <family val="2"/>
      </rPr>
      <t xml:space="preserve"> durante los últimos diez (10) años anteriores al cierre de inscripción</t>
    </r>
  </si>
  <si>
    <r>
      <rPr>
        <b/>
        <sz val="12"/>
        <color rgb="FF483500"/>
        <rFont val="Arial"/>
        <family val="2"/>
      </rPr>
      <t>CAPÍTULOS DE LIBROS</t>
    </r>
    <r>
      <rPr>
        <sz val="12"/>
        <color theme="1"/>
        <rFont val="Arial"/>
        <family val="2"/>
      </rPr>
      <t xml:space="preserve">
Publicado dentro de los 10 años anteriores a la fecha de cierre de la convocatoria</t>
    </r>
  </si>
  <si>
    <t>SUBTOTAL
 (max. 45 puntos)</t>
  </si>
  <si>
    <t>SUBTOTAL
 (max. 30 puntos)</t>
  </si>
  <si>
    <t>SUBTOTAL
 (max. 3 puntos)</t>
  </si>
  <si>
    <t>SUBTOTAL
 (max. 8 puntos)</t>
  </si>
  <si>
    <t>SUBTOTAL
 (max 15 puntos)</t>
  </si>
  <si>
    <t>SUBTOTAL
(max 6 puntos)</t>
  </si>
  <si>
    <t>ESPECIALIDAD EN EL ÁREA OBJETO DE LA CONVOCATORIA</t>
  </si>
  <si>
    <t>SUBTOTAL
(max. 15 puntos)</t>
  </si>
  <si>
    <t>SUBTOTAL
(max. 5 puntos)</t>
  </si>
  <si>
    <t>SUBTOTAL
(max. 10 puntos)</t>
  </si>
  <si>
    <t>PUNTAJE TOTAL  - FACTOR PRODUCTIVIDAD ACADÉMICA</t>
  </si>
  <si>
    <r>
      <t xml:space="preserve">Total horas 
</t>
    </r>
    <r>
      <rPr>
        <sz val="12"/>
        <rFont val="Arial"/>
        <family val="2"/>
      </rPr>
      <t>Celda F36
Hoja PH - PERFIL ARTES</t>
    </r>
  </si>
  <si>
    <r>
      <rPr>
        <b/>
        <sz val="12"/>
        <rFont val="Arial"/>
        <family val="2"/>
      </rPr>
      <t>PREGRADO *</t>
    </r>
    <r>
      <rPr>
        <sz val="12"/>
        <color theme="1"/>
        <rFont val="Arial"/>
        <family val="2"/>
      </rPr>
      <t xml:space="preserve">
Diligenciamiento obligatorio.
¿CUMPLE CON LOS REQUISITOS SEGÚN EL PERFIL CONVOCADO?
Marque con una</t>
    </r>
    <r>
      <rPr>
        <b/>
        <sz val="12"/>
        <color theme="1"/>
        <rFont val="Arial"/>
        <family val="2"/>
      </rPr>
      <t xml:space="preserve"> X solo en una</t>
    </r>
    <r>
      <rPr>
        <sz val="12"/>
        <color theme="1"/>
        <rFont val="Arial"/>
        <family val="2"/>
      </rPr>
      <t xml:space="preserve"> de las casillas en blanco.</t>
    </r>
  </si>
  <si>
    <r>
      <t xml:space="preserve">FORMATO FIRMADO *
</t>
    </r>
    <r>
      <rPr>
        <sz val="12"/>
        <color theme="1"/>
        <rFont val="Arial"/>
        <family val="2"/>
      </rPr>
      <t xml:space="preserve">Diligenciamineto obligatorio.
Marque con una </t>
    </r>
    <r>
      <rPr>
        <b/>
        <sz val="12"/>
        <color theme="1"/>
        <rFont val="Arial"/>
        <family val="2"/>
      </rPr>
      <t>X solo en una</t>
    </r>
    <r>
      <rPr>
        <sz val="12"/>
        <color theme="1"/>
        <rFont val="Arial"/>
        <family val="2"/>
      </rPr>
      <t xml:space="preserve"> de las casillas en blanco.</t>
    </r>
  </si>
  <si>
    <r>
      <rPr>
        <b/>
        <sz val="20"/>
        <color theme="7" tint="-0.499984740745262"/>
        <rFont val="Arial"/>
        <family val="2"/>
      </rPr>
      <t xml:space="preserve">CAPÍTULO I
EVALUACIÓN Y CALIFICACIÓN DE LAS HOJAS DE VIDA
</t>
    </r>
    <r>
      <rPr>
        <b/>
        <sz val="20"/>
        <color theme="1"/>
        <rFont val="Arial"/>
        <family val="2"/>
      </rPr>
      <t xml:space="preserve">
ARTÍCULO 3. PUNTAJES MÁXIMOS POR FACTOR DE CALIFICACIÓN DE HOJA DE VIDA.
</t>
    </r>
    <r>
      <rPr>
        <sz val="20"/>
        <color theme="1"/>
        <rFont val="Arial"/>
        <family val="2"/>
      </rPr>
      <t>La evaluación de las hojas de vida iniciará con la verificación del cumplimiento de requisitos mínimos del respectivo perfil al cual aspira. Sólo en el caso de aquellos aspirantes que reúnen la totalidad de éstos, procede la calificación sobre los siguientes factores: 
1. Factor Formación Académica
2. Factor Experiencia
3. Factor Productividad Académica
El puntaje de la calificación de hoja de vida (PH) será de hasta cien (100) puntos.</t>
    </r>
  </si>
  <si>
    <r>
      <t>Anexo PM-FO-4-FOR-75 y PM-FO-4-FOR-76 Calificación de Hojas de Vida - PERFIL ARTES</t>
    </r>
    <r>
      <rPr>
        <b/>
        <sz val="20"/>
        <color rgb="FFFF0000"/>
        <rFont val="Arial"/>
        <family val="2"/>
      </rPr>
      <t xml:space="preserve">
</t>
    </r>
    <r>
      <rPr>
        <b/>
        <sz val="20"/>
        <rFont val="Arial"/>
        <family val="2"/>
      </rPr>
      <t xml:space="preserve">Calificación de Hojas de Vida - Perfil Artes
Concurso Público de Méritos
Universidad del Cauca
</t>
    </r>
    <r>
      <rPr>
        <sz val="20"/>
        <rFont val="Arial"/>
        <family val="2"/>
      </rPr>
      <t>(Por aspirante)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</si>
</sst>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2" x14ac:knownFonts="1">
    <font>
      <sz val="12"/>
      <color theme="1"/>
      <name val="Calibri"/>
      <scheme val="minor"/>
    </font>
    <font>
      <sz val="10"/>
      <color theme="1"/>
      <name val="Arial"/>
      <family val="2"/>
    </font>
    <font>
      <sz val="12"/>
      <color theme="1"/>
      <name val="Arial"/>
      <family val="2"/>
    </font>
    <font>
      <b/>
      <sz val="12"/>
      <color theme="1"/>
      <name val="Arial"/>
      <family val="2"/>
    </font>
    <font>
      <b/>
      <sz val="14"/>
      <color theme="1"/>
      <name val="Arial"/>
      <family val="2"/>
    </font>
    <font>
      <b/>
      <sz val="10"/>
      <color theme="1"/>
      <name val="Arial"/>
      <family val="2"/>
    </font>
    <font>
      <b/>
      <sz val="20"/>
      <name val="Arial"/>
      <family val="2"/>
    </font>
    <font>
      <b/>
      <sz val="20"/>
      <color rgb="FFFF0000"/>
      <name val="Arial"/>
      <family val="2"/>
    </font>
    <font>
      <sz val="20"/>
      <name val="Arial"/>
      <family val="2"/>
    </font>
    <font>
      <b/>
      <sz val="20"/>
      <color theme="1"/>
      <name val="Arial"/>
      <family val="2"/>
    </font>
    <font>
      <sz val="20"/>
      <color theme="1"/>
      <name val="Arial"/>
      <family val="2"/>
    </font>
    <font>
      <sz val="12"/>
      <color theme="1" tint="0.249977111117893"/>
      <name val="Arial"/>
      <family val="2"/>
    </font>
    <font>
      <b/>
      <sz val="12"/>
      <name val="Arial"/>
      <family val="2"/>
    </font>
    <font>
      <b/>
      <sz val="14"/>
      <name val="Arial"/>
      <family val="2"/>
    </font>
    <font>
      <b/>
      <sz val="12"/>
      <color rgb="FF203315"/>
      <name val="Arial"/>
      <family val="2"/>
    </font>
    <font>
      <b/>
      <sz val="12"/>
      <color rgb="FF483500"/>
      <name val="Arial"/>
      <family val="2"/>
    </font>
    <font>
      <sz val="12"/>
      <color rgb="FF483500"/>
      <name val="Arial"/>
      <family val="2"/>
    </font>
    <font>
      <sz val="12"/>
      <name val="Arial"/>
      <family val="2"/>
    </font>
    <font>
      <b/>
      <sz val="16"/>
      <name val="Arial"/>
      <family val="2"/>
    </font>
    <font>
      <b/>
      <sz val="18"/>
      <color theme="0"/>
      <name val="Arial"/>
      <family val="2"/>
    </font>
    <font>
      <b/>
      <sz val="12"/>
      <color rgb="FF002060"/>
      <name val="Arial"/>
      <family val="2"/>
    </font>
    <font>
      <b/>
      <sz val="20"/>
      <color theme="7" tint="-0.499984740745262"/>
      <name val="Arial"/>
      <family val="2"/>
    </font>
  </fonts>
  <fills count="16">
    <fill>
      <patternFill patternType="none"/>
    </fill>
    <fill>
      <patternFill patternType="gray125"/>
    </fill>
    <fill>
      <patternFill patternType="solid">
        <fgColor theme="2" tint="-0.149998474074526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ED282"/>
        <bgColor indexed="64"/>
      </patternFill>
    </fill>
    <fill>
      <patternFill patternType="solid">
        <fgColor rgb="FF96C37F"/>
        <bgColor indexed="64"/>
      </patternFill>
    </fill>
    <fill>
      <patternFill patternType="solid">
        <fgColor rgb="FFEEF5EB"/>
        <bgColor indexed="64"/>
      </patternFill>
    </fill>
    <fill>
      <patternFill patternType="solid">
        <fgColor rgb="FFFDB431"/>
        <bgColor indexed="64"/>
      </patternFill>
    </fill>
    <fill>
      <patternFill patternType="solid">
        <fgColor rgb="FF5B8E42"/>
        <bgColor indexed="64"/>
      </patternFill>
    </fill>
    <fill>
      <patternFill patternType="solid">
        <fgColor theme="2" tint="-4.9989318521683403E-2"/>
        <bgColor indexed="64"/>
      </patternFill>
    </fill>
    <fill>
      <patternFill patternType="solid">
        <fgColor rgb="FFDADADA"/>
        <bgColor indexed="64"/>
      </patternFill>
    </fill>
    <fill>
      <patternFill patternType="solid">
        <fgColor theme="7"/>
        <bgColor indexed="64"/>
      </patternFill>
    </fill>
    <fill>
      <patternFill patternType="solid">
        <fgColor theme="9" tint="0.79998168889431442"/>
        <bgColor indexed="64"/>
      </patternFill>
    </fill>
    <fill>
      <patternFill patternType="solid">
        <fgColor theme="9"/>
        <bgColor indexed="64"/>
      </patternFill>
    </fill>
    <fill>
      <patternFill patternType="solid">
        <fgColor theme="0" tint="-0.249977111117893"/>
        <bgColor indexed="64"/>
      </patternFill>
    </fill>
  </fills>
  <borders count="46">
    <border>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cellStyleXfs>
  <cellXfs count="156">
    <xf numFmtId="0" fontId="0" fillId="0" borderId="0" xfId="0" applyFont="1" applyAlignment="1"/>
    <xf numFmtId="0" fontId="0" fillId="0" borderId="0" xfId="0" applyFont="1" applyBorder="1" applyAlignment="1"/>
    <xf numFmtId="0" fontId="0" fillId="0" borderId="0" xfId="0" applyFont="1" applyAlignment="1">
      <alignment horizontal="center"/>
    </xf>
    <xf numFmtId="0" fontId="5" fillId="0" borderId="0" xfId="0" applyFont="1" applyBorder="1" applyAlignment="1">
      <alignment vertical="center" wrapText="1"/>
    </xf>
    <xf numFmtId="0" fontId="12" fillId="11" borderId="21" xfId="0" applyFont="1" applyFill="1" applyBorder="1" applyAlignment="1">
      <alignment horizontal="center" vertical="center" wrapText="1"/>
    </xf>
    <xf numFmtId="0" fontId="12" fillId="11" borderId="22" xfId="0" applyFont="1" applyFill="1" applyBorder="1" applyAlignment="1">
      <alignment horizontal="center" vertical="center" wrapText="1"/>
    </xf>
    <xf numFmtId="1" fontId="4" fillId="3" borderId="30" xfId="0" applyNumberFormat="1" applyFont="1" applyFill="1" applyBorder="1" applyAlignment="1">
      <alignment horizontal="center" vertical="center"/>
    </xf>
    <xf numFmtId="0" fontId="9" fillId="10" borderId="0" xfId="0" applyFont="1" applyFill="1" applyBorder="1" applyAlignment="1">
      <alignment horizontal="right"/>
    </xf>
    <xf numFmtId="0" fontId="9" fillId="10" borderId="15" xfId="0" applyFont="1" applyFill="1" applyBorder="1" applyAlignment="1">
      <alignment horizontal="right"/>
    </xf>
    <xf numFmtId="0" fontId="9" fillId="10" borderId="0" xfId="0" applyFont="1" applyFill="1" applyBorder="1" applyAlignment="1"/>
    <xf numFmtId="0" fontId="10" fillId="0" borderId="0" xfId="0" applyFont="1" applyBorder="1" applyAlignment="1">
      <alignment vertical="center"/>
    </xf>
    <xf numFmtId="0" fontId="9" fillId="0" borderId="0" xfId="0" applyFont="1" applyBorder="1" applyAlignment="1">
      <alignment vertical="center" wrapText="1"/>
    </xf>
    <xf numFmtId="0" fontId="2" fillId="2" borderId="6"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4" fillId="10" borderId="6" xfId="0" applyFont="1" applyFill="1" applyBorder="1" applyAlignment="1">
      <alignment horizontal="center" vertical="center"/>
    </xf>
    <xf numFmtId="0" fontId="4" fillId="10" borderId="12" xfId="0" applyFont="1" applyFill="1" applyBorder="1" applyAlignment="1">
      <alignment horizontal="center" vertical="center"/>
    </xf>
    <xf numFmtId="0" fontId="15" fillId="4"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 fillId="0" borderId="0" xfId="0" applyFont="1" applyBorder="1" applyAlignment="1">
      <alignment vertical="center"/>
    </xf>
    <xf numFmtId="0" fontId="12" fillId="12" borderId="22" xfId="0" applyFont="1" applyFill="1" applyBorder="1" applyAlignment="1">
      <alignment horizontal="center" vertical="center" wrapText="1"/>
    </xf>
    <xf numFmtId="1" fontId="4" fillId="12" borderId="30" xfId="0" applyNumberFormat="1" applyFont="1" applyFill="1" applyBorder="1" applyAlignment="1">
      <alignment horizontal="center" vertical="center"/>
    </xf>
    <xf numFmtId="1" fontId="17" fillId="4" borderId="10" xfId="0" applyNumberFormat="1" applyFont="1" applyFill="1" applyBorder="1" applyAlignment="1">
      <alignment horizontal="center" vertical="center" wrapText="1"/>
    </xf>
    <xf numFmtId="0" fontId="12" fillId="14" borderId="23" xfId="0" applyFont="1" applyFill="1" applyBorder="1" applyAlignment="1">
      <alignment horizontal="center" vertical="center" wrapText="1"/>
    </xf>
    <xf numFmtId="164" fontId="13" fillId="14" borderId="30" xfId="0" applyNumberFormat="1" applyFont="1" applyFill="1" applyBorder="1" applyAlignment="1">
      <alignment horizontal="center" vertical="center"/>
    </xf>
    <xf numFmtId="164" fontId="17" fillId="13" borderId="25" xfId="0" applyNumberFormat="1" applyFont="1" applyFill="1" applyBorder="1" applyAlignment="1">
      <alignment horizontal="center" vertical="center" wrapText="1"/>
    </xf>
    <xf numFmtId="164" fontId="17" fillId="13" borderId="9" xfId="0" applyNumberFormat="1" applyFont="1" applyFill="1" applyBorder="1" applyAlignment="1">
      <alignment horizontal="center" vertical="center" wrapText="1"/>
    </xf>
    <xf numFmtId="164" fontId="17" fillId="13" borderId="28" xfId="0" applyNumberFormat="1" applyFont="1" applyFill="1" applyBorder="1" applyAlignment="1">
      <alignment horizontal="center" vertical="center" wrapText="1"/>
    </xf>
    <xf numFmtId="0" fontId="11" fillId="3" borderId="4" xfId="0" applyFont="1" applyFill="1" applyBorder="1" applyAlignment="1">
      <alignment horizontal="center" vertical="center"/>
    </xf>
    <xf numFmtId="0" fontId="20" fillId="13" borderId="9" xfId="0" applyFont="1" applyFill="1" applyBorder="1" applyAlignment="1">
      <alignment horizontal="center" vertical="center"/>
    </xf>
    <xf numFmtId="0" fontId="9" fillId="10" borderId="15" xfId="0" applyFont="1" applyFill="1" applyBorder="1" applyAlignment="1">
      <alignment horizontal="right" wrapText="1"/>
    </xf>
    <xf numFmtId="1" fontId="17" fillId="15" borderId="10" xfId="0" applyNumberFormat="1" applyFont="1" applyFill="1" applyBorder="1" applyAlignment="1">
      <alignment horizontal="center" vertical="center" wrapText="1"/>
    </xf>
    <xf numFmtId="1" fontId="17" fillId="15" borderId="4" xfId="0" applyNumberFormat="1" applyFont="1" applyFill="1" applyBorder="1" applyAlignment="1">
      <alignment horizontal="center" vertical="center" wrapText="1"/>
    </xf>
    <xf numFmtId="1" fontId="17" fillId="15" borderId="27" xfId="0" applyNumberFormat="1" applyFont="1" applyFill="1" applyBorder="1" applyAlignment="1">
      <alignment horizontal="center" vertical="center" wrapText="1"/>
    </xf>
    <xf numFmtId="0" fontId="9" fillId="0" borderId="31" xfId="0" applyFont="1" applyFill="1" applyBorder="1" applyAlignment="1" applyProtection="1">
      <protection locked="0"/>
    </xf>
    <xf numFmtId="0" fontId="4" fillId="0" borderId="6"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35"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17" fillId="0" borderId="24" xfId="0" applyFont="1" applyFill="1" applyBorder="1" applyAlignment="1" applyProtection="1">
      <alignment horizontal="left" vertical="center" wrapText="1"/>
      <protection locked="0"/>
    </xf>
    <xf numFmtId="14" fontId="17" fillId="0" borderId="10" xfId="0" applyNumberFormat="1" applyFont="1" applyFill="1" applyBorder="1" applyAlignment="1" applyProtection="1">
      <alignment horizontal="center" vertical="center" wrapText="1"/>
      <protection locked="0"/>
    </xf>
    <xf numFmtId="0" fontId="17" fillId="0" borderId="8" xfId="0" applyFont="1" applyFill="1" applyBorder="1" applyAlignment="1" applyProtection="1">
      <alignment horizontal="left" vertical="center" wrapText="1"/>
      <protection locked="0"/>
    </xf>
    <xf numFmtId="14" fontId="17" fillId="0" borderId="4" xfId="0" applyNumberFormat="1" applyFont="1" applyFill="1" applyBorder="1" applyAlignment="1" applyProtection="1">
      <alignment horizontal="center" vertical="center" wrapText="1"/>
      <protection locked="0"/>
    </xf>
    <xf numFmtId="0" fontId="17" fillId="0" borderId="26" xfId="0" applyFont="1" applyFill="1" applyBorder="1" applyAlignment="1" applyProtection="1">
      <alignment horizontal="left" vertical="center" wrapText="1"/>
      <protection locked="0"/>
    </xf>
    <xf numFmtId="14" fontId="17" fillId="0" borderId="27" xfId="0" applyNumberFormat="1" applyFont="1" applyFill="1" applyBorder="1" applyAlignment="1" applyProtection="1">
      <alignment horizontal="center" vertical="center" wrapText="1"/>
      <protection locked="0"/>
    </xf>
    <xf numFmtId="1" fontId="17" fillId="0" borderId="10" xfId="0" applyNumberFormat="1" applyFont="1" applyFill="1" applyBorder="1" applyAlignment="1" applyProtection="1">
      <alignment horizontal="center" vertical="center" wrapText="1"/>
      <protection locked="0"/>
    </xf>
    <xf numFmtId="1" fontId="17" fillId="0" borderId="4" xfId="0" applyNumberFormat="1" applyFont="1" applyFill="1" applyBorder="1" applyAlignment="1" applyProtection="1">
      <alignment horizontal="center" vertical="center" wrapText="1"/>
      <protection locked="0"/>
    </xf>
    <xf numFmtId="1" fontId="17" fillId="0" borderId="27" xfId="0" applyNumberFormat="1" applyFont="1" applyFill="1" applyBorder="1" applyAlignment="1" applyProtection="1">
      <alignment horizontal="center" vertical="center" wrapText="1"/>
      <protection locked="0"/>
    </xf>
    <xf numFmtId="0" fontId="15" fillId="4" borderId="4" xfId="0" applyFont="1" applyFill="1" applyBorder="1" applyAlignment="1">
      <alignment horizontal="center" vertical="center"/>
    </xf>
    <xf numFmtId="0" fontId="15" fillId="4" borderId="9" xfId="0" applyFont="1" applyFill="1" applyBorder="1" applyAlignment="1">
      <alignment horizontal="center" vertical="center"/>
    </xf>
    <xf numFmtId="0" fontId="3" fillId="2" borderId="4"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3" fillId="0" borderId="4" xfId="0" applyFont="1" applyFill="1" applyBorder="1" applyAlignment="1" applyProtection="1">
      <alignment horizontal="center" vertical="center"/>
      <protection locked="0"/>
    </xf>
    <xf numFmtId="0" fontId="14" fillId="7" borderId="4" xfId="0" applyFont="1" applyFill="1" applyBorder="1" applyAlignment="1">
      <alignment horizontal="center" vertical="center"/>
    </xf>
    <xf numFmtId="0" fontId="14" fillId="7" borderId="9" xfId="0" applyFont="1" applyFill="1" applyBorder="1" applyAlignment="1">
      <alignment horizontal="center" vertical="center"/>
    </xf>
    <xf numFmtId="0" fontId="19" fillId="9" borderId="8" xfId="0" applyFont="1" applyFill="1" applyBorder="1" applyAlignment="1">
      <alignment horizontal="center" vertical="center" wrapText="1"/>
    </xf>
    <xf numFmtId="0" fontId="19" fillId="9" borderId="4" xfId="0" applyFont="1" applyFill="1" applyBorder="1" applyAlignment="1">
      <alignment horizontal="center" vertical="center" wrapText="1"/>
    </xf>
    <xf numFmtId="0" fontId="19" fillId="9" borderId="11" xfId="0" applyFont="1" applyFill="1" applyBorder="1" applyAlignment="1">
      <alignment horizontal="center" vertical="center" wrapText="1"/>
    </xf>
    <xf numFmtId="0" fontId="19" fillId="9" borderId="12" xfId="0" applyFont="1" applyFill="1" applyBorder="1" applyAlignment="1">
      <alignment horizontal="center" vertical="center" wrapText="1"/>
    </xf>
    <xf numFmtId="0" fontId="19" fillId="9" borderId="4" xfId="0" applyFont="1" applyFill="1" applyBorder="1" applyAlignment="1">
      <alignment horizontal="center" vertical="center"/>
    </xf>
    <xf numFmtId="0" fontId="19" fillId="9" borderId="9" xfId="0" applyFont="1" applyFill="1" applyBorder="1" applyAlignment="1">
      <alignment horizontal="center" vertical="center"/>
    </xf>
    <xf numFmtId="0" fontId="19" fillId="9" borderId="12" xfId="0" applyFont="1" applyFill="1" applyBorder="1" applyAlignment="1">
      <alignment horizontal="center" vertical="center"/>
    </xf>
    <xf numFmtId="0" fontId="19" fillId="9" borderId="35" xfId="0" applyFont="1" applyFill="1" applyBorder="1" applyAlignment="1">
      <alignment horizontal="center" vertical="center"/>
    </xf>
    <xf numFmtId="0" fontId="13" fillId="5" borderId="12" xfId="0" applyFont="1" applyFill="1" applyBorder="1" applyAlignment="1">
      <alignment horizontal="center" vertical="center" wrapText="1"/>
    </xf>
    <xf numFmtId="0" fontId="13" fillId="5" borderId="12" xfId="0" applyFont="1" applyFill="1" applyBorder="1" applyAlignment="1">
      <alignment horizontal="center" vertical="center"/>
    </xf>
    <xf numFmtId="0" fontId="13" fillId="5" borderId="35" xfId="0" applyFont="1" applyFill="1" applyBorder="1" applyAlignment="1">
      <alignment horizontal="center" vertical="center"/>
    </xf>
    <xf numFmtId="0" fontId="18" fillId="8" borderId="24" xfId="0" applyFont="1" applyFill="1" applyBorder="1" applyAlignment="1">
      <alignment horizontal="center" vertical="center" wrapText="1"/>
    </xf>
    <xf numFmtId="0" fontId="18" fillId="8" borderId="10" xfId="0" applyFont="1" applyFill="1" applyBorder="1" applyAlignment="1">
      <alignment horizontal="center" vertical="center"/>
    </xf>
    <xf numFmtId="0" fontId="18" fillId="8" borderId="25" xfId="0" applyFont="1" applyFill="1" applyBorder="1" applyAlignment="1">
      <alignment horizontal="center" vertical="center"/>
    </xf>
    <xf numFmtId="0" fontId="15" fillId="4" borderId="36"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13" fillId="5" borderId="27" xfId="0" applyFont="1" applyFill="1" applyBorder="1" applyAlignment="1">
      <alignment horizontal="center" vertical="center" wrapText="1"/>
    </xf>
    <xf numFmtId="0" fontId="13" fillId="5" borderId="27" xfId="0" applyFont="1" applyFill="1" applyBorder="1" applyAlignment="1">
      <alignment horizontal="center" vertical="center"/>
    </xf>
    <xf numFmtId="0" fontId="13" fillId="5" borderId="28"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0" borderId="4" xfId="0" applyFont="1" applyFill="1" applyBorder="1" applyAlignment="1" applyProtection="1">
      <alignment horizontal="center" vertical="center"/>
      <protection locked="0"/>
    </xf>
    <xf numFmtId="0" fontId="17" fillId="4" borderId="4"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4" xfId="0" applyFont="1" applyFill="1" applyBorder="1"/>
    <xf numFmtId="0" fontId="16" fillId="4" borderId="4" xfId="0" applyFont="1" applyFill="1" applyBorder="1" applyAlignment="1">
      <alignment wrapText="1"/>
    </xf>
    <xf numFmtId="0" fontId="13" fillId="5" borderId="5" xfId="0" applyFont="1" applyFill="1" applyBorder="1" applyAlignment="1">
      <alignment horizontal="center" vertical="center" textRotation="255" wrapText="1"/>
    </xf>
    <xf numFmtId="0" fontId="13" fillId="5" borderId="8" xfId="0" applyFont="1" applyFill="1" applyBorder="1" applyAlignment="1">
      <alignment horizontal="center" vertical="center" textRotation="255" wrapText="1"/>
    </xf>
    <xf numFmtId="0" fontId="13" fillId="5" borderId="26" xfId="0" applyFont="1" applyFill="1" applyBorder="1" applyAlignment="1">
      <alignment horizontal="center" vertical="center" textRotation="255" wrapText="1"/>
    </xf>
    <xf numFmtId="0" fontId="15" fillId="4"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3" fillId="5" borderId="11" xfId="0" applyFont="1" applyFill="1" applyBorder="1" applyAlignment="1">
      <alignment horizontal="center" vertical="center" textRotation="255" wrapText="1"/>
    </xf>
    <xf numFmtId="0" fontId="16" fillId="4"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2" fillId="3" borderId="4" xfId="0" applyFont="1" applyFill="1" applyBorder="1" applyAlignment="1">
      <alignment horizontal="center" vertical="center"/>
    </xf>
    <xf numFmtId="0" fontId="2" fillId="0" borderId="4" xfId="0" applyFont="1" applyFill="1" applyBorder="1" applyAlignment="1" applyProtection="1">
      <alignment horizontal="center" vertical="center" wrapText="1"/>
      <protection locked="0"/>
    </xf>
    <xf numFmtId="0" fontId="6" fillId="10" borderId="14" xfId="0" applyNumberFormat="1" applyFont="1" applyFill="1" applyBorder="1" applyAlignment="1">
      <alignment horizontal="center" vertical="center" wrapText="1"/>
    </xf>
    <xf numFmtId="0" fontId="6" fillId="10" borderId="13" xfId="0" applyNumberFormat="1" applyFont="1" applyFill="1" applyBorder="1" applyAlignment="1">
      <alignment horizontal="center" vertical="center" wrapText="1"/>
    </xf>
    <xf numFmtId="0" fontId="6" fillId="10" borderId="2" xfId="0" applyNumberFormat="1" applyFont="1" applyFill="1" applyBorder="1" applyAlignment="1">
      <alignment horizontal="center" vertical="center" wrapText="1"/>
    </xf>
    <xf numFmtId="0" fontId="6" fillId="10" borderId="15" xfId="0" applyNumberFormat="1" applyFont="1" applyFill="1" applyBorder="1" applyAlignment="1">
      <alignment horizontal="center" vertical="center" wrapText="1"/>
    </xf>
    <xf numFmtId="0" fontId="6" fillId="10" borderId="0" xfId="0" applyNumberFormat="1" applyFont="1" applyFill="1" applyBorder="1" applyAlignment="1">
      <alignment horizontal="center" vertical="center" wrapText="1"/>
    </xf>
    <xf numFmtId="0" fontId="6" fillId="10" borderId="1" xfId="0" applyNumberFormat="1" applyFont="1" applyFill="1" applyBorder="1" applyAlignment="1">
      <alignment horizontal="center" vertical="center" wrapText="1"/>
    </xf>
    <xf numFmtId="0" fontId="9" fillId="0" borderId="31" xfId="0" applyFont="1" applyFill="1" applyBorder="1" applyAlignment="1" applyProtection="1">
      <alignment horizontal="left"/>
      <protection locked="0"/>
    </xf>
    <xf numFmtId="0" fontId="9" fillId="0" borderId="32" xfId="0" applyFont="1" applyFill="1" applyBorder="1" applyAlignment="1" applyProtection="1">
      <alignment horizontal="left"/>
      <protection locked="0"/>
    </xf>
    <xf numFmtId="0" fontId="9" fillId="0" borderId="31" xfId="0" applyFont="1" applyFill="1" applyBorder="1" applyAlignment="1" applyProtection="1">
      <alignment horizontal="center"/>
      <protection locked="0"/>
    </xf>
    <xf numFmtId="0" fontId="9" fillId="10" borderId="15" xfId="0" applyFont="1" applyFill="1" applyBorder="1" applyAlignment="1">
      <alignment horizontal="right" wrapText="1"/>
    </xf>
    <xf numFmtId="0" fontId="9" fillId="10" borderId="0" xfId="0" applyFont="1" applyFill="1" applyBorder="1" applyAlignment="1">
      <alignment horizontal="right" wrapText="1"/>
    </xf>
    <xf numFmtId="0" fontId="15" fillId="4" borderId="5"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9" fillId="10" borderId="15" xfId="0" applyFont="1" applyFill="1" applyBorder="1" applyAlignment="1">
      <alignment horizontal="center" wrapText="1"/>
    </xf>
    <xf numFmtId="0" fontId="9" fillId="10" borderId="0" xfId="0" applyFont="1" applyFill="1" applyBorder="1" applyAlignment="1">
      <alignment horizontal="center" wrapText="1"/>
    </xf>
    <xf numFmtId="0" fontId="9" fillId="0" borderId="33" xfId="0" applyFont="1" applyFill="1" applyBorder="1" applyAlignment="1" applyProtection="1">
      <alignment horizontal="left"/>
      <protection locked="0"/>
    </xf>
    <xf numFmtId="0" fontId="9" fillId="0" borderId="34" xfId="0" applyFont="1" applyFill="1" applyBorder="1" applyAlignment="1" applyProtection="1">
      <alignment horizontal="left"/>
      <protection locked="0"/>
    </xf>
    <xf numFmtId="0" fontId="9" fillId="10" borderId="15" xfId="0" applyFont="1" applyFill="1" applyBorder="1" applyAlignment="1">
      <alignment horizontal="center" vertical="center" wrapText="1"/>
    </xf>
    <xf numFmtId="0" fontId="9" fillId="10" borderId="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0" borderId="19" xfId="0" applyFont="1" applyFill="1" applyBorder="1" applyAlignment="1">
      <alignment horizontal="center" vertical="center" wrapText="1"/>
    </xf>
    <xf numFmtId="0" fontId="9" fillId="10" borderId="20" xfId="0" applyFont="1" applyFill="1" applyBorder="1" applyAlignment="1">
      <alignment horizontal="center" vertical="center" wrapText="1"/>
    </xf>
    <xf numFmtId="0" fontId="9" fillId="10" borderId="3" xfId="0" applyFont="1" applyFill="1" applyBorder="1" applyAlignment="1">
      <alignment horizontal="center" vertical="center" wrapText="1"/>
    </xf>
    <xf numFmtId="0" fontId="12" fillId="3" borderId="6" xfId="0" applyFont="1" applyFill="1" applyBorder="1" applyAlignment="1">
      <alignment horizontal="center" vertical="center"/>
    </xf>
    <xf numFmtId="0" fontId="14" fillId="6" borderId="6"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15" fillId="4" borderId="38" xfId="0" applyFont="1" applyFill="1" applyBorder="1" applyAlignment="1">
      <alignment horizontal="center" vertical="center" wrapText="1"/>
    </xf>
    <xf numFmtId="0" fontId="15" fillId="4" borderId="39"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5" fillId="4" borderId="41"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7" fillId="10" borderId="19" xfId="0" applyFont="1" applyFill="1" applyBorder="1" applyAlignment="1">
      <alignment horizontal="center" vertical="center"/>
    </xf>
    <xf numFmtId="0" fontId="17" fillId="10" borderId="20" xfId="0" applyFont="1" applyFill="1" applyBorder="1" applyAlignment="1">
      <alignment horizontal="center" vertical="center"/>
    </xf>
    <xf numFmtId="0" fontId="17" fillId="10" borderId="3"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0" fontId="13" fillId="10" borderId="14" xfId="0" applyFont="1" applyFill="1" applyBorder="1" applyAlignment="1">
      <alignment horizontal="center" vertical="center" wrapText="1"/>
    </xf>
    <xf numFmtId="0" fontId="13" fillId="10" borderId="13" xfId="0" applyFont="1" applyFill="1" applyBorder="1" applyAlignment="1">
      <alignment horizontal="center" vertical="center"/>
    </xf>
    <xf numFmtId="0" fontId="13" fillId="10" borderId="2" xfId="0" applyFont="1" applyFill="1" applyBorder="1" applyAlignment="1">
      <alignment horizontal="center" vertical="center"/>
    </xf>
    <xf numFmtId="0" fontId="13" fillId="10" borderId="15" xfId="0" applyFont="1" applyFill="1" applyBorder="1" applyAlignment="1">
      <alignment horizontal="center" vertical="center"/>
    </xf>
    <xf numFmtId="0" fontId="13" fillId="10" borderId="0" xfId="0" applyFont="1" applyFill="1" applyBorder="1" applyAlignment="1">
      <alignment horizontal="center" vertical="center"/>
    </xf>
    <xf numFmtId="0" fontId="13" fillId="10" borderId="1" xfId="0" applyFont="1" applyFill="1" applyBorder="1" applyAlignment="1">
      <alignment horizontal="center" vertical="center"/>
    </xf>
    <xf numFmtId="0" fontId="12" fillId="10" borderId="15" xfId="0" applyFont="1" applyFill="1" applyBorder="1" applyAlignment="1">
      <alignment horizontal="center" vertical="center"/>
    </xf>
    <xf numFmtId="0" fontId="12" fillId="10" borderId="0" xfId="0" applyFont="1" applyFill="1" applyBorder="1" applyAlignment="1">
      <alignment horizontal="center" vertical="center"/>
    </xf>
    <xf numFmtId="0" fontId="12" fillId="10" borderId="1" xfId="0" applyFont="1" applyFill="1" applyBorder="1" applyAlignment="1">
      <alignment horizontal="center" vertical="center"/>
    </xf>
    <xf numFmtId="0" fontId="17" fillId="10" borderId="16" xfId="0" applyFont="1" applyFill="1" applyBorder="1" applyAlignment="1">
      <alignment horizontal="center" vertical="center" wrapText="1"/>
    </xf>
    <xf numFmtId="0" fontId="17" fillId="10" borderId="17"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15" xfId="0" applyFont="1" applyFill="1" applyBorder="1" applyAlignment="1">
      <alignment horizontal="center" vertical="center" wrapText="1"/>
    </xf>
    <xf numFmtId="0" fontId="17" fillId="10" borderId="0" xfId="0" applyFont="1" applyFill="1" applyBorder="1" applyAlignment="1">
      <alignment horizontal="center" vertical="center" wrapText="1"/>
    </xf>
    <xf numFmtId="0" fontId="17" fillId="1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F4AFC"/>
      <color rgb="FF483500"/>
      <color rgb="FF5B8E42"/>
      <color rgb="FF96C37F"/>
      <color rgb="FFFDB431"/>
      <color rgb="FFFED282"/>
      <color rgb="FF203315"/>
      <color rgb="FFEEF5EB"/>
      <color rgb="FFDCE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zoomScale="40" zoomScaleNormal="40" workbookViewId="0">
      <selection activeCell="E21" sqref="E21:F21"/>
    </sheetView>
  </sheetViews>
  <sheetFormatPr baseColWidth="10" defaultRowHeight="15.75" x14ac:dyDescent="0.25"/>
  <cols>
    <col min="1" max="1" width="19.875" style="1" customWidth="1"/>
    <col min="2" max="2" width="27.125" style="1" customWidth="1"/>
    <col min="3" max="3" width="38.5" style="1" customWidth="1"/>
    <col min="4" max="4" width="41.5" style="1" customWidth="1"/>
    <col min="5" max="6" width="15.375" style="1" customWidth="1"/>
    <col min="7" max="8" width="20.875" style="1" customWidth="1"/>
    <col min="10" max="10" width="66.75" bestFit="1" customWidth="1"/>
  </cols>
  <sheetData>
    <row r="1" spans="1:11" ht="84.75" customHeight="1" x14ac:dyDescent="0.25">
      <c r="A1" s="95" t="s">
        <v>117</v>
      </c>
      <c r="B1" s="96"/>
      <c r="C1" s="96"/>
      <c r="D1" s="96"/>
      <c r="E1" s="96"/>
      <c r="F1" s="96"/>
      <c r="G1" s="96"/>
      <c r="H1" s="97"/>
      <c r="J1" s="10"/>
      <c r="K1" s="11"/>
    </row>
    <row r="2" spans="1:11" ht="62.25" customHeight="1" x14ac:dyDescent="0.25">
      <c r="A2" s="98"/>
      <c r="B2" s="99"/>
      <c r="C2" s="99"/>
      <c r="D2" s="99"/>
      <c r="E2" s="99"/>
      <c r="F2" s="99"/>
      <c r="G2" s="99"/>
      <c r="H2" s="100"/>
    </row>
    <row r="3" spans="1:11" ht="61.5" customHeight="1" x14ac:dyDescent="0.4">
      <c r="A3" s="30" t="s">
        <v>58</v>
      </c>
      <c r="B3" s="34"/>
      <c r="C3" s="7" t="s">
        <v>59</v>
      </c>
      <c r="D3" s="101"/>
      <c r="E3" s="101"/>
      <c r="F3" s="101"/>
      <c r="G3" s="101"/>
      <c r="H3" s="102"/>
    </row>
    <row r="4" spans="1:11" ht="50.25" customHeight="1" x14ac:dyDescent="0.4">
      <c r="A4" s="8" t="s">
        <v>60</v>
      </c>
      <c r="B4" s="101"/>
      <c r="C4" s="101"/>
      <c r="D4" s="9" t="s">
        <v>61</v>
      </c>
      <c r="E4" s="103"/>
      <c r="F4" s="103"/>
      <c r="G4" s="101" t="s">
        <v>62</v>
      </c>
      <c r="H4" s="102"/>
    </row>
    <row r="5" spans="1:11" ht="48" customHeight="1" x14ac:dyDescent="0.4">
      <c r="A5" s="104" t="s">
        <v>63</v>
      </c>
      <c r="B5" s="105"/>
      <c r="C5" s="101"/>
      <c r="D5" s="101"/>
      <c r="E5" s="101"/>
      <c r="F5" s="101"/>
      <c r="G5" s="101"/>
      <c r="H5" s="102"/>
    </row>
    <row r="6" spans="1:11" ht="48" customHeight="1" x14ac:dyDescent="0.4">
      <c r="A6" s="110" t="s">
        <v>64</v>
      </c>
      <c r="B6" s="111"/>
      <c r="C6" s="112"/>
      <c r="D6" s="112"/>
      <c r="E6" s="112"/>
      <c r="F6" s="112"/>
      <c r="G6" s="112"/>
      <c r="H6" s="113"/>
    </row>
    <row r="7" spans="1:11" ht="60.75" customHeight="1" x14ac:dyDescent="0.25">
      <c r="A7" s="114" t="s">
        <v>116</v>
      </c>
      <c r="B7" s="115"/>
      <c r="C7" s="115"/>
      <c r="D7" s="115"/>
      <c r="E7" s="115"/>
      <c r="F7" s="115"/>
      <c r="G7" s="115"/>
      <c r="H7" s="116"/>
    </row>
    <row r="8" spans="1:11" ht="60.75" customHeight="1" x14ac:dyDescent="0.25">
      <c r="A8" s="114"/>
      <c r="B8" s="115"/>
      <c r="C8" s="115"/>
      <c r="D8" s="115"/>
      <c r="E8" s="115"/>
      <c r="F8" s="115"/>
      <c r="G8" s="115"/>
      <c r="H8" s="116"/>
    </row>
    <row r="9" spans="1:11" ht="60.75" customHeight="1" x14ac:dyDescent="0.25">
      <c r="A9" s="114"/>
      <c r="B9" s="115"/>
      <c r="C9" s="115"/>
      <c r="D9" s="115"/>
      <c r="E9" s="115"/>
      <c r="F9" s="115"/>
      <c r="G9" s="115"/>
      <c r="H9" s="116"/>
    </row>
    <row r="10" spans="1:11" ht="60.75" customHeight="1" x14ac:dyDescent="0.25">
      <c r="A10" s="114"/>
      <c r="B10" s="115"/>
      <c r="C10" s="115"/>
      <c r="D10" s="115"/>
      <c r="E10" s="115"/>
      <c r="F10" s="115"/>
      <c r="G10" s="115"/>
      <c r="H10" s="116"/>
    </row>
    <row r="11" spans="1:11" ht="60.75" customHeight="1" x14ac:dyDescent="0.25">
      <c r="A11" s="114"/>
      <c r="B11" s="115"/>
      <c r="C11" s="115"/>
      <c r="D11" s="115"/>
      <c r="E11" s="115"/>
      <c r="F11" s="115"/>
      <c r="G11" s="115"/>
      <c r="H11" s="116"/>
    </row>
    <row r="12" spans="1:11" ht="60.75" customHeight="1" thickBot="1" x14ac:dyDescent="0.3">
      <c r="A12" s="117"/>
      <c r="B12" s="118"/>
      <c r="C12" s="118"/>
      <c r="D12" s="118"/>
      <c r="E12" s="118"/>
      <c r="F12" s="118"/>
      <c r="G12" s="118"/>
      <c r="H12" s="119"/>
    </row>
    <row r="13" spans="1:11" ht="60.75" customHeight="1" x14ac:dyDescent="0.25">
      <c r="A13" s="106" t="s">
        <v>0</v>
      </c>
      <c r="B13" s="86"/>
      <c r="C13" s="92" t="s">
        <v>115</v>
      </c>
      <c r="D13" s="92"/>
      <c r="E13" s="14" t="s">
        <v>66</v>
      </c>
      <c r="F13" s="35"/>
      <c r="G13" s="14" t="s">
        <v>67</v>
      </c>
      <c r="H13" s="37"/>
    </row>
    <row r="14" spans="1:11" ht="72.75" customHeight="1" thickBot="1" x14ac:dyDescent="0.3">
      <c r="A14" s="107"/>
      <c r="B14" s="108"/>
      <c r="C14" s="109" t="s">
        <v>114</v>
      </c>
      <c r="D14" s="109"/>
      <c r="E14" s="15" t="s">
        <v>66</v>
      </c>
      <c r="F14" s="36"/>
      <c r="G14" s="15" t="s">
        <v>67</v>
      </c>
      <c r="H14" s="38"/>
    </row>
    <row r="15" spans="1:11" ht="30" customHeight="1" x14ac:dyDescent="0.25">
      <c r="A15" s="83" t="s">
        <v>39</v>
      </c>
      <c r="B15" s="86" t="s">
        <v>1</v>
      </c>
      <c r="C15" s="91" t="s">
        <v>32</v>
      </c>
      <c r="D15" s="92" t="s">
        <v>2</v>
      </c>
      <c r="E15" s="120" t="s">
        <v>3</v>
      </c>
      <c r="F15" s="120"/>
      <c r="G15" s="121" t="s">
        <v>4</v>
      </c>
      <c r="H15" s="122"/>
    </row>
    <row r="16" spans="1:11" ht="30" customHeight="1" x14ac:dyDescent="0.25">
      <c r="A16" s="84"/>
      <c r="B16" s="90"/>
      <c r="C16" s="87"/>
      <c r="D16" s="87"/>
      <c r="E16" s="94"/>
      <c r="F16" s="94"/>
      <c r="G16" s="55">
        <f>E16*25</f>
        <v>0</v>
      </c>
      <c r="H16" s="56"/>
    </row>
    <row r="17" spans="1:8" ht="30" customHeight="1" x14ac:dyDescent="0.25">
      <c r="A17" s="84"/>
      <c r="B17" s="82"/>
      <c r="C17" s="87"/>
      <c r="D17" s="51" t="s">
        <v>5</v>
      </c>
      <c r="E17" s="93" t="s">
        <v>3</v>
      </c>
      <c r="F17" s="93"/>
      <c r="G17" s="52" t="s">
        <v>4</v>
      </c>
      <c r="H17" s="53"/>
    </row>
    <row r="18" spans="1:8" ht="30" customHeight="1" x14ac:dyDescent="0.25">
      <c r="A18" s="84"/>
      <c r="B18" s="82"/>
      <c r="C18" s="87"/>
      <c r="D18" s="87"/>
      <c r="E18" s="94"/>
      <c r="F18" s="94"/>
      <c r="G18" s="55">
        <f>E18*15</f>
        <v>0</v>
      </c>
      <c r="H18" s="56"/>
    </row>
    <row r="19" spans="1:8" ht="30" customHeight="1" x14ac:dyDescent="0.25">
      <c r="A19" s="84"/>
      <c r="B19" s="82"/>
      <c r="C19" s="87"/>
      <c r="D19" s="51" t="s">
        <v>108</v>
      </c>
      <c r="E19" s="93" t="s">
        <v>3</v>
      </c>
      <c r="F19" s="93"/>
      <c r="G19" s="52" t="s">
        <v>4</v>
      </c>
      <c r="H19" s="53"/>
    </row>
    <row r="20" spans="1:8" ht="30" customHeight="1" x14ac:dyDescent="0.25">
      <c r="A20" s="84"/>
      <c r="B20" s="82"/>
      <c r="C20" s="87"/>
      <c r="D20" s="87"/>
      <c r="E20" s="94"/>
      <c r="F20" s="94"/>
      <c r="G20" s="55">
        <f>E20*5</f>
        <v>0</v>
      </c>
      <c r="H20" s="56"/>
    </row>
    <row r="21" spans="1:8" ht="30" customHeight="1" x14ac:dyDescent="0.25">
      <c r="A21" s="84"/>
      <c r="B21" s="82"/>
      <c r="C21" s="87"/>
      <c r="D21" s="51" t="s">
        <v>97</v>
      </c>
      <c r="E21" s="93" t="s">
        <v>3</v>
      </c>
      <c r="F21" s="93"/>
      <c r="G21" s="52" t="s">
        <v>4</v>
      </c>
      <c r="H21" s="53"/>
    </row>
    <row r="22" spans="1:8" ht="30" customHeight="1" x14ac:dyDescent="0.25">
      <c r="A22" s="84"/>
      <c r="B22" s="82"/>
      <c r="C22" s="87"/>
      <c r="D22" s="87"/>
      <c r="E22" s="94"/>
      <c r="F22" s="94"/>
      <c r="G22" s="55">
        <f>E22*5</f>
        <v>0</v>
      </c>
      <c r="H22" s="56"/>
    </row>
    <row r="23" spans="1:8" ht="30" customHeight="1" x14ac:dyDescent="0.25">
      <c r="A23" s="84"/>
      <c r="B23" s="82"/>
      <c r="C23" s="87"/>
      <c r="D23" s="51" t="s">
        <v>6</v>
      </c>
      <c r="E23" s="93" t="s">
        <v>3</v>
      </c>
      <c r="F23" s="93"/>
      <c r="G23" s="52" t="s">
        <v>4</v>
      </c>
      <c r="H23" s="53"/>
    </row>
    <row r="24" spans="1:8" ht="30" customHeight="1" x14ac:dyDescent="0.25">
      <c r="A24" s="84"/>
      <c r="B24" s="82"/>
      <c r="C24" s="87"/>
      <c r="D24" s="87"/>
      <c r="E24" s="94"/>
      <c r="F24" s="94"/>
      <c r="G24" s="55">
        <f>E24*2</f>
        <v>0</v>
      </c>
      <c r="H24" s="56"/>
    </row>
    <row r="25" spans="1:8" ht="39" customHeight="1" x14ac:dyDescent="0.25">
      <c r="A25" s="84"/>
      <c r="B25" s="82"/>
      <c r="C25" s="80" t="s">
        <v>102</v>
      </c>
      <c r="D25" s="81"/>
      <c r="E25" s="49">
        <f>IF(SUM(G16,G18,G20,G22,G24)&lt;45,SUM(G16,G18,G20,G22,G24),45)</f>
        <v>0</v>
      </c>
      <c r="F25" s="49"/>
      <c r="G25" s="49"/>
      <c r="H25" s="50"/>
    </row>
    <row r="26" spans="1:8" ht="31.5" customHeight="1" x14ac:dyDescent="0.25">
      <c r="A26" s="84"/>
      <c r="B26" s="80" t="s">
        <v>7</v>
      </c>
      <c r="C26" s="51" t="s">
        <v>33</v>
      </c>
      <c r="D26" s="51"/>
      <c r="E26" s="88" t="s">
        <v>8</v>
      </c>
      <c r="F26" s="88"/>
      <c r="G26" s="52" t="s">
        <v>9</v>
      </c>
      <c r="H26" s="53"/>
    </row>
    <row r="27" spans="1:8" ht="31.5" customHeight="1" x14ac:dyDescent="0.25">
      <c r="A27" s="84"/>
      <c r="B27" s="80"/>
      <c r="C27" s="51"/>
      <c r="D27" s="51"/>
      <c r="E27" s="78"/>
      <c r="F27" s="78"/>
      <c r="G27" s="55">
        <f>(E27*0.5)/36</f>
        <v>0</v>
      </c>
      <c r="H27" s="56"/>
    </row>
    <row r="28" spans="1:8" ht="31.5" customHeight="1" x14ac:dyDescent="0.25">
      <c r="A28" s="84"/>
      <c r="B28" s="82"/>
      <c r="C28" s="51" t="s">
        <v>34</v>
      </c>
      <c r="D28" s="51" t="s">
        <v>13</v>
      </c>
      <c r="E28" s="88" t="s">
        <v>11</v>
      </c>
      <c r="F28" s="88"/>
      <c r="G28" s="52" t="s">
        <v>37</v>
      </c>
      <c r="H28" s="53"/>
    </row>
    <row r="29" spans="1:8" ht="31.5" customHeight="1" x14ac:dyDescent="0.25">
      <c r="A29" s="84"/>
      <c r="B29" s="82"/>
      <c r="C29" s="87"/>
      <c r="D29" s="51"/>
      <c r="E29" s="78"/>
      <c r="F29" s="78"/>
      <c r="G29" s="55">
        <f>E29*3</f>
        <v>0</v>
      </c>
      <c r="H29" s="56"/>
    </row>
    <row r="30" spans="1:8" ht="31.5" customHeight="1" x14ac:dyDescent="0.25">
      <c r="A30" s="84"/>
      <c r="B30" s="82"/>
      <c r="C30" s="87"/>
      <c r="D30" s="51" t="s">
        <v>12</v>
      </c>
      <c r="E30" s="88" t="s">
        <v>11</v>
      </c>
      <c r="F30" s="88"/>
      <c r="G30" s="52" t="s">
        <v>36</v>
      </c>
      <c r="H30" s="53"/>
    </row>
    <row r="31" spans="1:8" ht="31.5" customHeight="1" x14ac:dyDescent="0.25">
      <c r="A31" s="84"/>
      <c r="B31" s="82"/>
      <c r="C31" s="87"/>
      <c r="D31" s="51"/>
      <c r="E31" s="78"/>
      <c r="F31" s="78"/>
      <c r="G31" s="55">
        <f>E31*2</f>
        <v>0</v>
      </c>
      <c r="H31" s="56"/>
    </row>
    <row r="32" spans="1:8" ht="31.5" customHeight="1" x14ac:dyDescent="0.25">
      <c r="A32" s="84"/>
      <c r="B32" s="82"/>
      <c r="C32" s="87"/>
      <c r="D32" s="51" t="s">
        <v>10</v>
      </c>
      <c r="E32" s="88" t="s">
        <v>11</v>
      </c>
      <c r="F32" s="88"/>
      <c r="G32" s="52" t="s">
        <v>35</v>
      </c>
      <c r="H32" s="53"/>
    </row>
    <row r="33" spans="1:8" ht="31.5" customHeight="1" x14ac:dyDescent="0.25">
      <c r="A33" s="84"/>
      <c r="B33" s="82"/>
      <c r="C33" s="87"/>
      <c r="D33" s="51"/>
      <c r="E33" s="78"/>
      <c r="F33" s="78"/>
      <c r="G33" s="55">
        <f>E33*1</f>
        <v>0</v>
      </c>
      <c r="H33" s="56"/>
    </row>
    <row r="34" spans="1:8" ht="39.75" customHeight="1" x14ac:dyDescent="0.25">
      <c r="A34" s="84"/>
      <c r="B34" s="82"/>
      <c r="C34" s="80" t="s">
        <v>104</v>
      </c>
      <c r="D34" s="81"/>
      <c r="E34" s="49">
        <f>IF(SUM(G27,G29,G31,G33)&lt;3,SUM(G27,G29,G31,G33),3)</f>
        <v>0</v>
      </c>
      <c r="F34" s="49"/>
      <c r="G34" s="49"/>
      <c r="H34" s="50"/>
    </row>
    <row r="35" spans="1:8" ht="45" customHeight="1" thickBot="1" x14ac:dyDescent="0.3">
      <c r="A35" s="89"/>
      <c r="B35" s="65" t="s">
        <v>96</v>
      </c>
      <c r="C35" s="65"/>
      <c r="D35" s="65"/>
      <c r="E35" s="66">
        <f>SUM(E25,E34)</f>
        <v>0</v>
      </c>
      <c r="F35" s="66"/>
      <c r="G35" s="66"/>
      <c r="H35" s="67"/>
    </row>
    <row r="36" spans="1:8" ht="53.25" customHeight="1" x14ac:dyDescent="0.25">
      <c r="A36" s="83" t="s">
        <v>38</v>
      </c>
      <c r="B36" s="86" t="s">
        <v>14</v>
      </c>
      <c r="C36" s="126" t="s">
        <v>24</v>
      </c>
      <c r="D36" s="127"/>
      <c r="E36" s="12" t="s">
        <v>25</v>
      </c>
      <c r="F36" s="12" t="s">
        <v>26</v>
      </c>
      <c r="G36" s="12" t="s">
        <v>27</v>
      </c>
      <c r="H36" s="13" t="s">
        <v>15</v>
      </c>
    </row>
    <row r="37" spans="1:8" ht="37.5" customHeight="1" x14ac:dyDescent="0.25">
      <c r="A37" s="84"/>
      <c r="B37" s="82"/>
      <c r="C37" s="128"/>
      <c r="D37" s="129"/>
      <c r="E37" s="39"/>
      <c r="F37" s="28">
        <f>E37/2080</f>
        <v>0</v>
      </c>
      <c r="G37" s="39"/>
      <c r="H37" s="29">
        <f>(F37+G37)*3</f>
        <v>0</v>
      </c>
    </row>
    <row r="38" spans="1:8" ht="42.75" customHeight="1" x14ac:dyDescent="0.25">
      <c r="A38" s="84"/>
      <c r="B38" s="82"/>
      <c r="C38" s="80" t="s">
        <v>103</v>
      </c>
      <c r="D38" s="81"/>
      <c r="E38" s="49">
        <f>IF(H37&lt;30,H37,30)</f>
        <v>0</v>
      </c>
      <c r="F38" s="49"/>
      <c r="G38" s="49"/>
      <c r="H38" s="50"/>
    </row>
    <row r="39" spans="1:8" ht="38.25" customHeight="1" x14ac:dyDescent="0.25">
      <c r="A39" s="84"/>
      <c r="B39" s="80" t="s">
        <v>16</v>
      </c>
      <c r="C39" s="87" t="s">
        <v>28</v>
      </c>
      <c r="D39" s="87"/>
      <c r="E39" s="51" t="s">
        <v>17</v>
      </c>
      <c r="F39" s="51"/>
      <c r="G39" s="52" t="s">
        <v>18</v>
      </c>
      <c r="H39" s="53"/>
    </row>
    <row r="40" spans="1:8" ht="38.25" customHeight="1" x14ac:dyDescent="0.25">
      <c r="A40" s="84"/>
      <c r="B40" s="82"/>
      <c r="C40" s="87"/>
      <c r="D40" s="87"/>
      <c r="E40" s="54"/>
      <c r="F40" s="54"/>
      <c r="G40" s="55">
        <f>E40*2</f>
        <v>0</v>
      </c>
      <c r="H40" s="56"/>
    </row>
    <row r="41" spans="1:8" ht="42.75" customHeight="1" x14ac:dyDescent="0.25">
      <c r="A41" s="84"/>
      <c r="B41" s="82"/>
      <c r="C41" s="80" t="s">
        <v>105</v>
      </c>
      <c r="D41" s="81"/>
      <c r="E41" s="49">
        <f>IF(G40&lt;8,G40,8)</f>
        <v>0</v>
      </c>
      <c r="F41" s="49"/>
      <c r="G41" s="49"/>
      <c r="H41" s="50"/>
    </row>
    <row r="42" spans="1:8" ht="30.75" customHeight="1" x14ac:dyDescent="0.25">
      <c r="A42" s="84"/>
      <c r="B42" s="80" t="s">
        <v>19</v>
      </c>
      <c r="C42" s="87" t="s">
        <v>29</v>
      </c>
      <c r="D42" s="87"/>
      <c r="E42" s="51" t="s">
        <v>17</v>
      </c>
      <c r="F42" s="51"/>
      <c r="G42" s="52" t="s">
        <v>20</v>
      </c>
      <c r="H42" s="53"/>
    </row>
    <row r="43" spans="1:8" ht="30.75" customHeight="1" x14ac:dyDescent="0.25">
      <c r="A43" s="84"/>
      <c r="B43" s="80"/>
      <c r="C43" s="87"/>
      <c r="D43" s="87"/>
      <c r="E43" s="54"/>
      <c r="F43" s="54"/>
      <c r="G43" s="55">
        <f>E43*3</f>
        <v>0</v>
      </c>
      <c r="H43" s="56"/>
    </row>
    <row r="44" spans="1:8" ht="30.75" customHeight="1" x14ac:dyDescent="0.25">
      <c r="A44" s="84"/>
      <c r="B44" s="82"/>
      <c r="C44" s="87" t="s">
        <v>30</v>
      </c>
      <c r="D44" s="87"/>
      <c r="E44" s="51" t="s">
        <v>17</v>
      </c>
      <c r="F44" s="51"/>
      <c r="G44" s="52" t="s">
        <v>21</v>
      </c>
      <c r="H44" s="53"/>
    </row>
    <row r="45" spans="1:8" ht="30.75" customHeight="1" x14ac:dyDescent="0.25">
      <c r="A45" s="84"/>
      <c r="B45" s="82"/>
      <c r="C45" s="87"/>
      <c r="D45" s="87"/>
      <c r="E45" s="54"/>
      <c r="F45" s="54"/>
      <c r="G45" s="55">
        <f>E45*3</f>
        <v>0</v>
      </c>
      <c r="H45" s="56"/>
    </row>
    <row r="46" spans="1:8" ht="42.75" customHeight="1" x14ac:dyDescent="0.25">
      <c r="A46" s="84"/>
      <c r="B46" s="82"/>
      <c r="C46" s="80" t="s">
        <v>106</v>
      </c>
      <c r="D46" s="81"/>
      <c r="E46" s="49">
        <f>IF(SUM(G43,G45)&lt;15,SUM(G43+G45),15)</f>
        <v>0</v>
      </c>
      <c r="F46" s="49"/>
      <c r="G46" s="49"/>
      <c r="H46" s="50"/>
    </row>
    <row r="47" spans="1:8" ht="46.5" customHeight="1" x14ac:dyDescent="0.25">
      <c r="A47" s="84"/>
      <c r="B47" s="80" t="s">
        <v>22</v>
      </c>
      <c r="C47" s="87" t="s">
        <v>31</v>
      </c>
      <c r="D47" s="87"/>
      <c r="E47" s="51" t="s">
        <v>17</v>
      </c>
      <c r="F47" s="51"/>
      <c r="G47" s="52" t="s">
        <v>23</v>
      </c>
      <c r="H47" s="53"/>
    </row>
    <row r="48" spans="1:8" ht="46.5" customHeight="1" x14ac:dyDescent="0.25">
      <c r="A48" s="84"/>
      <c r="B48" s="80"/>
      <c r="C48" s="124" t="s">
        <v>99</v>
      </c>
      <c r="D48" s="125"/>
      <c r="E48" s="54"/>
      <c r="F48" s="54"/>
      <c r="G48" s="55">
        <f>E48*2</f>
        <v>0</v>
      </c>
      <c r="H48" s="56"/>
    </row>
    <row r="49" spans="1:8" ht="46.5" customHeight="1" x14ac:dyDescent="0.25">
      <c r="A49" s="84"/>
      <c r="B49" s="80"/>
      <c r="C49" s="124" t="s">
        <v>100</v>
      </c>
      <c r="D49" s="125"/>
      <c r="E49" s="54"/>
      <c r="F49" s="54"/>
      <c r="G49" s="55">
        <f>E49*3</f>
        <v>0</v>
      </c>
      <c r="H49" s="56"/>
    </row>
    <row r="50" spans="1:8" ht="37.5" customHeight="1" x14ac:dyDescent="0.25">
      <c r="A50" s="84"/>
      <c r="B50" s="80"/>
      <c r="C50" s="80" t="s">
        <v>107</v>
      </c>
      <c r="D50" s="81"/>
      <c r="E50" s="49">
        <f>IF(SUM(G48:H49)&lt;6,SUM(G48:H49),6)</f>
        <v>0</v>
      </c>
      <c r="F50" s="49"/>
      <c r="G50" s="49"/>
      <c r="H50" s="50"/>
    </row>
    <row r="51" spans="1:8" ht="48.75" customHeight="1" thickBot="1" x14ac:dyDescent="0.3">
      <c r="A51" s="85"/>
      <c r="B51" s="74" t="s">
        <v>95</v>
      </c>
      <c r="C51" s="74"/>
      <c r="D51" s="74"/>
      <c r="E51" s="75">
        <f>SUM(E38,E41,E46,E50)</f>
        <v>0</v>
      </c>
      <c r="F51" s="75"/>
      <c r="G51" s="75"/>
      <c r="H51" s="76"/>
    </row>
    <row r="52" spans="1:8" ht="24" customHeight="1" x14ac:dyDescent="0.25">
      <c r="A52" s="83" t="s">
        <v>40</v>
      </c>
      <c r="B52" s="123" t="s">
        <v>86</v>
      </c>
      <c r="C52" s="123"/>
      <c r="D52" s="123"/>
      <c r="E52" s="92" t="s">
        <v>69</v>
      </c>
      <c r="F52" s="92"/>
      <c r="G52" s="121" t="s">
        <v>4</v>
      </c>
      <c r="H52" s="122"/>
    </row>
    <row r="53" spans="1:8" ht="24" customHeight="1" x14ac:dyDescent="0.25">
      <c r="A53" s="84"/>
      <c r="B53" s="77"/>
      <c r="C53" s="77"/>
      <c r="D53" s="77"/>
      <c r="E53" s="78"/>
      <c r="F53" s="78"/>
      <c r="G53" s="55">
        <f>E53*5</f>
        <v>0</v>
      </c>
      <c r="H53" s="56"/>
    </row>
    <row r="54" spans="1:8" ht="24" customHeight="1" x14ac:dyDescent="0.25">
      <c r="A54" s="84"/>
      <c r="B54" s="77" t="s">
        <v>87</v>
      </c>
      <c r="C54" s="77"/>
      <c r="D54" s="77"/>
      <c r="E54" s="51" t="s">
        <v>70</v>
      </c>
      <c r="F54" s="51"/>
      <c r="G54" s="52" t="s">
        <v>4</v>
      </c>
      <c r="H54" s="53"/>
    </row>
    <row r="55" spans="1:8" ht="24" customHeight="1" x14ac:dyDescent="0.25">
      <c r="A55" s="84"/>
      <c r="B55" s="77"/>
      <c r="C55" s="77"/>
      <c r="D55" s="77"/>
      <c r="E55" s="78"/>
      <c r="F55" s="78"/>
      <c r="G55" s="55">
        <f>E55*5</f>
        <v>0</v>
      </c>
      <c r="H55" s="56"/>
    </row>
    <row r="56" spans="1:8" ht="24" customHeight="1" x14ac:dyDescent="0.25">
      <c r="A56" s="84"/>
      <c r="B56" s="77" t="s">
        <v>101</v>
      </c>
      <c r="C56" s="77"/>
      <c r="D56" s="77"/>
      <c r="E56" s="51" t="s">
        <v>71</v>
      </c>
      <c r="F56" s="51"/>
      <c r="G56" s="52" t="s">
        <v>4</v>
      </c>
      <c r="H56" s="53"/>
    </row>
    <row r="57" spans="1:8" ht="24" customHeight="1" x14ac:dyDescent="0.25">
      <c r="A57" s="84"/>
      <c r="B57" s="77"/>
      <c r="C57" s="77"/>
      <c r="D57" s="77"/>
      <c r="E57" s="78"/>
      <c r="F57" s="78"/>
      <c r="G57" s="55">
        <f>E57*2</f>
        <v>0</v>
      </c>
      <c r="H57" s="56"/>
    </row>
    <row r="58" spans="1:8" ht="34.5" customHeight="1" x14ac:dyDescent="0.25">
      <c r="A58" s="84"/>
      <c r="B58" s="79" t="s">
        <v>88</v>
      </c>
      <c r="C58" s="79"/>
      <c r="D58" s="16" t="s">
        <v>47</v>
      </c>
      <c r="E58" s="51" t="s">
        <v>72</v>
      </c>
      <c r="F58" s="51"/>
      <c r="G58" s="52" t="s">
        <v>4</v>
      </c>
      <c r="H58" s="53"/>
    </row>
    <row r="59" spans="1:8" ht="34.5" customHeight="1" x14ac:dyDescent="0.25">
      <c r="A59" s="84"/>
      <c r="B59" s="79"/>
      <c r="C59" s="79"/>
      <c r="D59" s="17" t="s">
        <v>73</v>
      </c>
      <c r="E59" s="78"/>
      <c r="F59" s="78"/>
      <c r="G59" s="55">
        <f>E59*5</f>
        <v>0</v>
      </c>
      <c r="H59" s="56"/>
    </row>
    <row r="60" spans="1:8" ht="34.5" customHeight="1" x14ac:dyDescent="0.25">
      <c r="A60" s="84"/>
      <c r="B60" s="79"/>
      <c r="C60" s="79"/>
      <c r="D60" s="17" t="s">
        <v>74</v>
      </c>
      <c r="E60" s="78"/>
      <c r="F60" s="78"/>
      <c r="G60" s="55">
        <f>E60*4</f>
        <v>0</v>
      </c>
      <c r="H60" s="56"/>
    </row>
    <row r="61" spans="1:8" ht="34.5" customHeight="1" x14ac:dyDescent="0.25">
      <c r="A61" s="84"/>
      <c r="B61" s="79"/>
      <c r="C61" s="79"/>
      <c r="D61" s="17" t="s">
        <v>75</v>
      </c>
      <c r="E61" s="78"/>
      <c r="F61" s="78"/>
      <c r="G61" s="55">
        <f>E61*2</f>
        <v>0</v>
      </c>
      <c r="H61" s="56"/>
    </row>
    <row r="62" spans="1:8" ht="34.5" customHeight="1" x14ac:dyDescent="0.25">
      <c r="A62" s="84"/>
      <c r="B62" s="79"/>
      <c r="C62" s="79"/>
      <c r="D62" s="17" t="s">
        <v>76</v>
      </c>
      <c r="E62" s="78"/>
      <c r="F62" s="78"/>
      <c r="G62" s="55">
        <f>E62*1</f>
        <v>0</v>
      </c>
      <c r="H62" s="56"/>
    </row>
    <row r="63" spans="1:8" ht="39.75" customHeight="1" x14ac:dyDescent="0.25">
      <c r="A63" s="84"/>
      <c r="B63" s="80" t="s">
        <v>109</v>
      </c>
      <c r="C63" s="49"/>
      <c r="D63" s="49"/>
      <c r="E63" s="49">
        <f>IF(SUM(G53,G55,G57,G59:H62)&lt;15,SUM(G53,G55,G57,G59:H62),15)</f>
        <v>0</v>
      </c>
      <c r="F63" s="49"/>
      <c r="G63" s="49"/>
      <c r="H63" s="50"/>
    </row>
    <row r="64" spans="1:8" ht="33.75" customHeight="1" x14ac:dyDescent="0.25">
      <c r="A64" s="84"/>
      <c r="B64" s="79" t="s">
        <v>89</v>
      </c>
      <c r="C64" s="79"/>
      <c r="D64" s="16" t="s">
        <v>77</v>
      </c>
      <c r="E64" s="51" t="s">
        <v>78</v>
      </c>
      <c r="F64" s="51"/>
      <c r="G64" s="52" t="s">
        <v>4</v>
      </c>
      <c r="H64" s="53"/>
    </row>
    <row r="65" spans="1:8" ht="33.75" customHeight="1" x14ac:dyDescent="0.25">
      <c r="A65" s="84"/>
      <c r="B65" s="79"/>
      <c r="C65" s="79"/>
      <c r="D65" s="18" t="s">
        <v>44</v>
      </c>
      <c r="E65" s="78"/>
      <c r="F65" s="78"/>
      <c r="G65" s="55">
        <f>E65*2</f>
        <v>0</v>
      </c>
      <c r="H65" s="56"/>
    </row>
    <row r="66" spans="1:8" ht="33.75" customHeight="1" x14ac:dyDescent="0.25">
      <c r="A66" s="84"/>
      <c r="B66" s="79"/>
      <c r="C66" s="79"/>
      <c r="D66" s="18" t="s">
        <v>45</v>
      </c>
      <c r="E66" s="78"/>
      <c r="F66" s="78"/>
      <c r="G66" s="55">
        <f>E66*1</f>
        <v>0</v>
      </c>
      <c r="H66" s="56"/>
    </row>
    <row r="67" spans="1:8" ht="39.75" customHeight="1" x14ac:dyDescent="0.25">
      <c r="A67" s="84"/>
      <c r="B67" s="80" t="s">
        <v>110</v>
      </c>
      <c r="C67" s="49" t="s">
        <v>79</v>
      </c>
      <c r="D67" s="49"/>
      <c r="E67" s="49">
        <f>IF(SUM(G65:H66)&lt;5,SUM(G65:H66),5)</f>
        <v>0</v>
      </c>
      <c r="F67" s="49"/>
      <c r="G67" s="49"/>
      <c r="H67" s="50"/>
    </row>
    <row r="68" spans="1:8" ht="41.25" customHeight="1" x14ac:dyDescent="0.25">
      <c r="A68" s="84"/>
      <c r="B68" s="79" t="s">
        <v>90</v>
      </c>
      <c r="C68" s="79"/>
      <c r="D68" s="16" t="s">
        <v>80</v>
      </c>
      <c r="E68" s="51" t="s">
        <v>81</v>
      </c>
      <c r="F68" s="51"/>
      <c r="G68" s="52" t="s">
        <v>4</v>
      </c>
      <c r="H68" s="53"/>
    </row>
    <row r="69" spans="1:8" ht="45" customHeight="1" x14ac:dyDescent="0.25">
      <c r="A69" s="84"/>
      <c r="B69" s="79"/>
      <c r="C69" s="79"/>
      <c r="D69" s="17" t="s">
        <v>82</v>
      </c>
      <c r="E69" s="78"/>
      <c r="F69" s="78"/>
      <c r="G69" s="55">
        <f>E69*3</f>
        <v>0</v>
      </c>
      <c r="H69" s="56"/>
    </row>
    <row r="70" spans="1:8" ht="45" customHeight="1" x14ac:dyDescent="0.25">
      <c r="A70" s="84"/>
      <c r="B70" s="79"/>
      <c r="C70" s="79"/>
      <c r="D70" s="17" t="s">
        <v>83</v>
      </c>
      <c r="E70" s="78"/>
      <c r="F70" s="78"/>
      <c r="G70" s="55">
        <f>E70*2</f>
        <v>0</v>
      </c>
      <c r="H70" s="56"/>
    </row>
    <row r="71" spans="1:8" ht="45" customHeight="1" x14ac:dyDescent="0.25">
      <c r="A71" s="84"/>
      <c r="B71" s="79"/>
      <c r="C71" s="79"/>
      <c r="D71" s="17" t="s">
        <v>84</v>
      </c>
      <c r="E71" s="78"/>
      <c r="F71" s="78"/>
      <c r="G71" s="55">
        <f>E71*1</f>
        <v>0</v>
      </c>
      <c r="H71" s="56"/>
    </row>
    <row r="72" spans="1:8" ht="45" customHeight="1" x14ac:dyDescent="0.25">
      <c r="A72" s="84"/>
      <c r="B72" s="79"/>
      <c r="C72" s="79"/>
      <c r="D72" s="17" t="s">
        <v>85</v>
      </c>
      <c r="E72" s="78"/>
      <c r="F72" s="78"/>
      <c r="G72" s="55">
        <f>E72*0.5</f>
        <v>0</v>
      </c>
      <c r="H72" s="56"/>
    </row>
    <row r="73" spans="1:8" ht="42.75" customHeight="1" x14ac:dyDescent="0.25">
      <c r="A73" s="84"/>
      <c r="B73" s="80" t="s">
        <v>110</v>
      </c>
      <c r="C73" s="49" t="s">
        <v>79</v>
      </c>
      <c r="D73" s="49"/>
      <c r="E73" s="49">
        <f>IF(SUM(G69:H72)&lt;5,SUM(G69:H72),5)</f>
        <v>0</v>
      </c>
      <c r="F73" s="49"/>
      <c r="G73" s="49"/>
      <c r="H73" s="50"/>
    </row>
    <row r="74" spans="1:8" ht="44.25" customHeight="1" x14ac:dyDescent="0.25">
      <c r="A74" s="84"/>
      <c r="B74" s="130" t="s">
        <v>42</v>
      </c>
      <c r="C74" s="131"/>
      <c r="D74" s="16" t="s">
        <v>47</v>
      </c>
      <c r="E74" s="51" t="s">
        <v>41</v>
      </c>
      <c r="F74" s="51"/>
      <c r="G74" s="52" t="s">
        <v>4</v>
      </c>
      <c r="H74" s="53"/>
    </row>
    <row r="75" spans="1:8" ht="54" customHeight="1" x14ac:dyDescent="0.25">
      <c r="A75" s="84"/>
      <c r="B75" s="132"/>
      <c r="C75" s="133"/>
      <c r="D75" s="17" t="s">
        <v>91</v>
      </c>
      <c r="E75" s="54"/>
      <c r="F75" s="54"/>
      <c r="G75" s="55">
        <f>E75*3</f>
        <v>0</v>
      </c>
      <c r="H75" s="56"/>
    </row>
    <row r="76" spans="1:8" ht="60.75" customHeight="1" x14ac:dyDescent="0.25">
      <c r="A76" s="84"/>
      <c r="B76" s="134"/>
      <c r="C76" s="135"/>
      <c r="D76" s="17" t="s">
        <v>92</v>
      </c>
      <c r="E76" s="54"/>
      <c r="F76" s="54"/>
      <c r="G76" s="55">
        <f>E76*2</f>
        <v>0</v>
      </c>
      <c r="H76" s="56"/>
    </row>
    <row r="77" spans="1:8" ht="39" customHeight="1" x14ac:dyDescent="0.25">
      <c r="A77" s="84"/>
      <c r="B77" s="71" t="s">
        <v>111</v>
      </c>
      <c r="C77" s="72"/>
      <c r="D77" s="73"/>
      <c r="E77" s="49">
        <f>IF(SUM(G75:H76)&lt;10,SUM(G75:H76),10)</f>
        <v>0</v>
      </c>
      <c r="F77" s="49"/>
      <c r="G77" s="49"/>
      <c r="H77" s="50"/>
    </row>
    <row r="78" spans="1:8" ht="36.75" customHeight="1" x14ac:dyDescent="0.25">
      <c r="A78" s="84"/>
      <c r="B78" s="130" t="s">
        <v>93</v>
      </c>
      <c r="C78" s="131"/>
      <c r="D78" s="16" t="s">
        <v>47</v>
      </c>
      <c r="E78" s="51" t="s">
        <v>43</v>
      </c>
      <c r="F78" s="51"/>
      <c r="G78" s="52" t="s">
        <v>4</v>
      </c>
      <c r="H78" s="53"/>
    </row>
    <row r="79" spans="1:8" ht="36.75" customHeight="1" x14ac:dyDescent="0.25">
      <c r="A79" s="84"/>
      <c r="B79" s="132"/>
      <c r="C79" s="133"/>
      <c r="D79" s="17" t="s">
        <v>44</v>
      </c>
      <c r="E79" s="54"/>
      <c r="F79" s="54"/>
      <c r="G79" s="55">
        <f>E79*3</f>
        <v>0</v>
      </c>
      <c r="H79" s="56"/>
    </row>
    <row r="80" spans="1:8" ht="36.75" customHeight="1" x14ac:dyDescent="0.25">
      <c r="A80" s="84"/>
      <c r="B80" s="132"/>
      <c r="C80" s="133"/>
      <c r="D80" s="17" t="s">
        <v>45</v>
      </c>
      <c r="E80" s="54"/>
      <c r="F80" s="54"/>
      <c r="G80" s="55">
        <f>E80*2</f>
        <v>0</v>
      </c>
      <c r="H80" s="56"/>
    </row>
    <row r="81" spans="1:8" ht="36.75" customHeight="1" x14ac:dyDescent="0.25">
      <c r="A81" s="84"/>
      <c r="B81" s="134"/>
      <c r="C81" s="135"/>
      <c r="D81" s="17" t="s">
        <v>94</v>
      </c>
      <c r="E81" s="54"/>
      <c r="F81" s="54"/>
      <c r="G81" s="55">
        <f>E81*1</f>
        <v>0</v>
      </c>
      <c r="H81" s="56"/>
    </row>
    <row r="82" spans="1:8" ht="40.5" customHeight="1" x14ac:dyDescent="0.25">
      <c r="A82" s="84"/>
      <c r="B82" s="71" t="s">
        <v>111</v>
      </c>
      <c r="C82" s="72"/>
      <c r="D82" s="73"/>
      <c r="E82" s="49">
        <f>IF(SUM(G79:H81)&lt;10,SUM(G79:H81),10)</f>
        <v>0</v>
      </c>
      <c r="F82" s="49"/>
      <c r="G82" s="49"/>
      <c r="H82" s="50"/>
    </row>
    <row r="83" spans="1:8" ht="33" customHeight="1" x14ac:dyDescent="0.25">
      <c r="A83" s="84"/>
      <c r="B83" s="130" t="s">
        <v>46</v>
      </c>
      <c r="C83" s="131"/>
      <c r="D83" s="16" t="s">
        <v>47</v>
      </c>
      <c r="E83" s="51" t="s">
        <v>48</v>
      </c>
      <c r="F83" s="51"/>
      <c r="G83" s="52" t="s">
        <v>4</v>
      </c>
      <c r="H83" s="53"/>
    </row>
    <row r="84" spans="1:8" ht="33" customHeight="1" x14ac:dyDescent="0.25">
      <c r="A84" s="84"/>
      <c r="B84" s="132"/>
      <c r="C84" s="133"/>
      <c r="D84" s="17" t="s">
        <v>44</v>
      </c>
      <c r="E84" s="54"/>
      <c r="F84" s="54"/>
      <c r="G84" s="55">
        <f>E84*4</f>
        <v>0</v>
      </c>
      <c r="H84" s="56"/>
    </row>
    <row r="85" spans="1:8" ht="33" customHeight="1" x14ac:dyDescent="0.25">
      <c r="A85" s="84"/>
      <c r="B85" s="134"/>
      <c r="C85" s="135"/>
      <c r="D85" s="17" t="s">
        <v>45</v>
      </c>
      <c r="E85" s="54"/>
      <c r="F85" s="54"/>
      <c r="G85" s="55">
        <f>E85*2</f>
        <v>0</v>
      </c>
      <c r="H85" s="56"/>
    </row>
    <row r="86" spans="1:8" ht="44.25" customHeight="1" x14ac:dyDescent="0.25">
      <c r="A86" s="84"/>
      <c r="B86" s="71" t="s">
        <v>111</v>
      </c>
      <c r="C86" s="72"/>
      <c r="D86" s="73"/>
      <c r="E86" s="49">
        <f>IF(SUM(G84:H85)&lt;10,SUM(G84:H85),10)</f>
        <v>0</v>
      </c>
      <c r="F86" s="49"/>
      <c r="G86" s="49"/>
      <c r="H86" s="50"/>
    </row>
    <row r="87" spans="1:8" ht="56.25" customHeight="1" thickBot="1" x14ac:dyDescent="0.3">
      <c r="A87" s="89"/>
      <c r="B87" s="65" t="s">
        <v>112</v>
      </c>
      <c r="C87" s="65"/>
      <c r="D87" s="65"/>
      <c r="E87" s="66">
        <f>SUM(E63,E67,E73,E77,E82,E86)</f>
        <v>0</v>
      </c>
      <c r="F87" s="66"/>
      <c r="G87" s="66"/>
      <c r="H87" s="67"/>
    </row>
    <row r="88" spans="1:8" ht="49.5" customHeight="1" x14ac:dyDescent="0.25">
      <c r="A88" s="68" t="s">
        <v>68</v>
      </c>
      <c r="B88" s="69"/>
      <c r="C88" s="69"/>
      <c r="D88" s="69"/>
      <c r="E88" s="69">
        <f>IF(SUM(E35,E51,E87)&lt;100,SUM(E35,E51,E87),100)</f>
        <v>0</v>
      </c>
      <c r="F88" s="69"/>
      <c r="G88" s="69"/>
      <c r="H88" s="70"/>
    </row>
    <row r="89" spans="1:8" ht="29.25" customHeight="1" x14ac:dyDescent="0.25">
      <c r="A89" s="57" t="s">
        <v>65</v>
      </c>
      <c r="B89" s="58"/>
      <c r="C89" s="58"/>
      <c r="D89" s="58"/>
      <c r="E89" s="61" t="str">
        <f>IF(OR(OR(H13="X",H14="X"),E88&lt;50),"NO CONTINUA EN EL PROCESO","SI CONTINUA EN EL PROCESO")</f>
        <v>NO CONTINUA EN EL PROCESO</v>
      </c>
      <c r="F89" s="61"/>
      <c r="G89" s="61"/>
      <c r="H89" s="62"/>
    </row>
    <row r="90" spans="1:8" ht="29.25" customHeight="1" x14ac:dyDescent="0.25">
      <c r="A90" s="57"/>
      <c r="B90" s="58"/>
      <c r="C90" s="58"/>
      <c r="D90" s="58"/>
      <c r="E90" s="61"/>
      <c r="F90" s="61"/>
      <c r="G90" s="61"/>
      <c r="H90" s="62"/>
    </row>
    <row r="91" spans="1:8" ht="29.25" customHeight="1" thickBot="1" x14ac:dyDescent="0.3">
      <c r="A91" s="59"/>
      <c r="B91" s="60"/>
      <c r="C91" s="60"/>
      <c r="D91" s="60"/>
      <c r="E91" s="63"/>
      <c r="F91" s="63"/>
      <c r="G91" s="63"/>
      <c r="H91" s="64"/>
    </row>
  </sheetData>
  <sheetProtection algorithmName="SHA-512" hashValue="bgmWSdAUZLqbnTfCvSgKLnaMAh/ecXx2m7/2N4pwqQMOuJQ+jad2M0/gSlQuF2iplIstCHOowuxz6Kn7aTnIMQ==" saltValue="NiRT8P+LkKWqgZLjjLTUlQ==" spinCount="100000" sheet="1" objects="1" scenarios="1"/>
  <mergeCells count="195">
    <mergeCell ref="C36:D37"/>
    <mergeCell ref="B73:D73"/>
    <mergeCell ref="A52:A87"/>
    <mergeCell ref="B74:C76"/>
    <mergeCell ref="B77:D77"/>
    <mergeCell ref="B78:C81"/>
    <mergeCell ref="B82:D82"/>
    <mergeCell ref="B83:C85"/>
    <mergeCell ref="B67:D67"/>
    <mergeCell ref="B63:D63"/>
    <mergeCell ref="C46:D46"/>
    <mergeCell ref="E67:H67"/>
    <mergeCell ref="B68:C72"/>
    <mergeCell ref="E68:F68"/>
    <mergeCell ref="G68:H68"/>
    <mergeCell ref="E69:F69"/>
    <mergeCell ref="G69:H69"/>
    <mergeCell ref="E70:F70"/>
    <mergeCell ref="G70:H70"/>
    <mergeCell ref="E71:F71"/>
    <mergeCell ref="G71:H71"/>
    <mergeCell ref="E72:F72"/>
    <mergeCell ref="G72:H72"/>
    <mergeCell ref="G64:H64"/>
    <mergeCell ref="E65:F65"/>
    <mergeCell ref="G57:H57"/>
    <mergeCell ref="B58:C62"/>
    <mergeCell ref="E58:F58"/>
    <mergeCell ref="G58:H58"/>
    <mergeCell ref="E59:F59"/>
    <mergeCell ref="G59:H59"/>
    <mergeCell ref="E60:F60"/>
    <mergeCell ref="G60:H60"/>
    <mergeCell ref="E61:F61"/>
    <mergeCell ref="G61:H61"/>
    <mergeCell ref="E62:F62"/>
    <mergeCell ref="G62:H62"/>
    <mergeCell ref="E15:F15"/>
    <mergeCell ref="G15:H15"/>
    <mergeCell ref="E16:F16"/>
    <mergeCell ref="B52:D53"/>
    <mergeCell ref="E52:F52"/>
    <mergeCell ref="G52:H52"/>
    <mergeCell ref="E53:F53"/>
    <mergeCell ref="G53:H53"/>
    <mergeCell ref="C47:D47"/>
    <mergeCell ref="C48:D48"/>
    <mergeCell ref="C49:D49"/>
    <mergeCell ref="E49:F49"/>
    <mergeCell ref="G49:H49"/>
    <mergeCell ref="G17:H17"/>
    <mergeCell ref="E18:F18"/>
    <mergeCell ref="G18:H18"/>
    <mergeCell ref="D19:D20"/>
    <mergeCell ref="E19:F19"/>
    <mergeCell ref="G19:H19"/>
    <mergeCell ref="E20:F20"/>
    <mergeCell ref="G20:H20"/>
    <mergeCell ref="G16:H16"/>
    <mergeCell ref="D17:D18"/>
    <mergeCell ref="E17:F17"/>
    <mergeCell ref="A1:H2"/>
    <mergeCell ref="D3:H3"/>
    <mergeCell ref="B4:C4"/>
    <mergeCell ref="E4:F4"/>
    <mergeCell ref="G4:H4"/>
    <mergeCell ref="A5:B5"/>
    <mergeCell ref="C5:H5"/>
    <mergeCell ref="A13:B14"/>
    <mergeCell ref="C13:D13"/>
    <mergeCell ref="C14:D14"/>
    <mergeCell ref="A6:B6"/>
    <mergeCell ref="C6:H6"/>
    <mergeCell ref="A7:H12"/>
    <mergeCell ref="A15:A35"/>
    <mergeCell ref="B15:B25"/>
    <mergeCell ref="C15:C24"/>
    <mergeCell ref="D15:D16"/>
    <mergeCell ref="D21:D22"/>
    <mergeCell ref="E21:F21"/>
    <mergeCell ref="G21:H21"/>
    <mergeCell ref="E22:F22"/>
    <mergeCell ref="G22:H22"/>
    <mergeCell ref="D23:D24"/>
    <mergeCell ref="E23:F23"/>
    <mergeCell ref="G23:H23"/>
    <mergeCell ref="E24:F24"/>
    <mergeCell ref="G24:H24"/>
    <mergeCell ref="C25:D25"/>
    <mergeCell ref="E25:H25"/>
    <mergeCell ref="B26:B34"/>
    <mergeCell ref="C26:D27"/>
    <mergeCell ref="E26:F26"/>
    <mergeCell ref="G26:H26"/>
    <mergeCell ref="E27:F27"/>
    <mergeCell ref="G27:H27"/>
    <mergeCell ref="C28:C33"/>
    <mergeCell ref="D28:D29"/>
    <mergeCell ref="D32:D33"/>
    <mergeCell ref="E32:F32"/>
    <mergeCell ref="G32:H32"/>
    <mergeCell ref="E33:F33"/>
    <mergeCell ref="G33:H33"/>
    <mergeCell ref="C34:D34"/>
    <mergeCell ref="E34:H34"/>
    <mergeCell ref="E28:F28"/>
    <mergeCell ref="G28:H28"/>
    <mergeCell ref="E29:F29"/>
    <mergeCell ref="G29:H29"/>
    <mergeCell ref="D30:D31"/>
    <mergeCell ref="E30:F30"/>
    <mergeCell ref="G30:H30"/>
    <mergeCell ref="E31:F31"/>
    <mergeCell ref="G31:H31"/>
    <mergeCell ref="B35:D35"/>
    <mergeCell ref="E35:H35"/>
    <mergeCell ref="A36:A51"/>
    <mergeCell ref="B36:B38"/>
    <mergeCell ref="C38:D38"/>
    <mergeCell ref="E38:H38"/>
    <mergeCell ref="B39:B41"/>
    <mergeCell ref="C39:D40"/>
    <mergeCell ref="E39:F39"/>
    <mergeCell ref="G43:H43"/>
    <mergeCell ref="C44:D45"/>
    <mergeCell ref="E44:F44"/>
    <mergeCell ref="G44:H44"/>
    <mergeCell ref="E45:F45"/>
    <mergeCell ref="G45:H45"/>
    <mergeCell ref="G39:H39"/>
    <mergeCell ref="E40:F40"/>
    <mergeCell ref="G40:H40"/>
    <mergeCell ref="C41:D41"/>
    <mergeCell ref="E41:H41"/>
    <mergeCell ref="C42:D43"/>
    <mergeCell ref="E42:F42"/>
    <mergeCell ref="G42:H42"/>
    <mergeCell ref="E43:F43"/>
    <mergeCell ref="E46:H46"/>
    <mergeCell ref="B47:B50"/>
    <mergeCell ref="E47:F47"/>
    <mergeCell ref="G47:H47"/>
    <mergeCell ref="E48:F48"/>
    <mergeCell ref="G48:H48"/>
    <mergeCell ref="C50:D50"/>
    <mergeCell ref="E50:H50"/>
    <mergeCell ref="B42:B46"/>
    <mergeCell ref="G76:H76"/>
    <mergeCell ref="E77:H77"/>
    <mergeCell ref="B51:D51"/>
    <mergeCell ref="E51:H51"/>
    <mergeCell ref="E74:F74"/>
    <mergeCell ref="G74:H74"/>
    <mergeCell ref="E75:F75"/>
    <mergeCell ref="G75:H75"/>
    <mergeCell ref="E76:F76"/>
    <mergeCell ref="B54:D55"/>
    <mergeCell ref="E54:F54"/>
    <mergeCell ref="G54:H54"/>
    <mergeCell ref="E55:F55"/>
    <mergeCell ref="G55:H55"/>
    <mergeCell ref="G65:H65"/>
    <mergeCell ref="E66:F66"/>
    <mergeCell ref="G66:H66"/>
    <mergeCell ref="B56:D57"/>
    <mergeCell ref="E56:F56"/>
    <mergeCell ref="G56:H56"/>
    <mergeCell ref="E57:F57"/>
    <mergeCell ref="E63:H63"/>
    <mergeCell ref="B64:C66"/>
    <mergeCell ref="E64:F64"/>
    <mergeCell ref="E73:H73"/>
    <mergeCell ref="E78:F78"/>
    <mergeCell ref="G78:H78"/>
    <mergeCell ref="E79:F79"/>
    <mergeCell ref="G79:H79"/>
    <mergeCell ref="E80:F80"/>
    <mergeCell ref="G80:H80"/>
    <mergeCell ref="E86:H86"/>
    <mergeCell ref="A89:D91"/>
    <mergeCell ref="E89:H91"/>
    <mergeCell ref="B87:D87"/>
    <mergeCell ref="E87:H87"/>
    <mergeCell ref="A88:D88"/>
    <mergeCell ref="E88:H88"/>
    <mergeCell ref="E83:F83"/>
    <mergeCell ref="G83:H83"/>
    <mergeCell ref="E84:F84"/>
    <mergeCell ref="G84:H84"/>
    <mergeCell ref="E85:F85"/>
    <mergeCell ref="G85:H85"/>
    <mergeCell ref="B86:D86"/>
    <mergeCell ref="E81:F81"/>
    <mergeCell ref="G81:H81"/>
    <mergeCell ref="E82:H82"/>
  </mergeCells>
  <pageMargins left="0.23622047244094488" right="0.23622047244094488" top="0.74803149606299213" bottom="0.74803149606299213" header="0.31496062992125984" footer="0.31496062992125984"/>
  <pageSetup paperSize="52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abSelected="1" zoomScale="70" zoomScaleNormal="70" workbookViewId="0">
      <selection activeCell="N27" sqref="N27"/>
    </sheetView>
  </sheetViews>
  <sheetFormatPr baseColWidth="10" defaultRowHeight="15.75" x14ac:dyDescent="0.25"/>
  <cols>
    <col min="1" max="1" width="30.375" style="2" customWidth="1"/>
    <col min="2" max="5" width="16.75" style="2" customWidth="1"/>
    <col min="6" max="6" width="23.625" style="2" customWidth="1"/>
    <col min="7" max="7" width="16.75" customWidth="1"/>
    <col min="10" max="10" width="32" bestFit="1" customWidth="1"/>
  </cols>
  <sheetData>
    <row r="1" spans="1:11" ht="16.5" thickBot="1" x14ac:dyDescent="0.3"/>
    <row r="2" spans="1:11" ht="27" customHeight="1" x14ac:dyDescent="0.25">
      <c r="A2" s="141" t="s">
        <v>49</v>
      </c>
      <c r="B2" s="142"/>
      <c r="C2" s="142"/>
      <c r="D2" s="142"/>
      <c r="E2" s="142"/>
      <c r="F2" s="142"/>
      <c r="G2" s="143"/>
      <c r="J2" s="19"/>
      <c r="K2" s="3"/>
    </row>
    <row r="3" spans="1:11" ht="27" customHeight="1" x14ac:dyDescent="0.25">
      <c r="A3" s="144"/>
      <c r="B3" s="145"/>
      <c r="C3" s="145"/>
      <c r="D3" s="145"/>
      <c r="E3" s="145"/>
      <c r="F3" s="145"/>
      <c r="G3" s="146"/>
    </row>
    <row r="4" spans="1:11" ht="27" customHeight="1" x14ac:dyDescent="0.25">
      <c r="A4" s="144"/>
      <c r="B4" s="145"/>
      <c r="C4" s="145"/>
      <c r="D4" s="145"/>
      <c r="E4" s="145"/>
      <c r="F4" s="145"/>
      <c r="G4" s="146"/>
    </row>
    <row r="5" spans="1:11" ht="16.5" thickBot="1" x14ac:dyDescent="0.3">
      <c r="A5" s="147"/>
      <c r="B5" s="148"/>
      <c r="C5" s="148"/>
      <c r="D5" s="148"/>
      <c r="E5" s="148"/>
      <c r="F5" s="148"/>
      <c r="G5" s="149"/>
    </row>
    <row r="6" spans="1:11" ht="63" customHeight="1" thickBot="1" x14ac:dyDescent="0.3">
      <c r="A6" s="150" t="s">
        <v>50</v>
      </c>
      <c r="B6" s="151"/>
      <c r="C6" s="151"/>
      <c r="D6" s="151"/>
      <c r="E6" s="151"/>
      <c r="F6" s="151"/>
      <c r="G6" s="152"/>
    </row>
    <row r="7" spans="1:11" ht="15.75" customHeight="1" x14ac:dyDescent="0.25">
      <c r="A7" s="153"/>
      <c r="B7" s="154"/>
      <c r="C7" s="154"/>
      <c r="D7" s="154"/>
      <c r="E7" s="154"/>
      <c r="F7" s="154"/>
      <c r="G7" s="155"/>
    </row>
    <row r="8" spans="1:11" ht="64.5" customHeight="1" x14ac:dyDescent="0.25">
      <c r="A8" s="153" t="s">
        <v>51</v>
      </c>
      <c r="B8" s="154"/>
      <c r="C8" s="154"/>
      <c r="D8" s="154"/>
      <c r="E8" s="154"/>
      <c r="F8" s="154"/>
      <c r="G8" s="155"/>
    </row>
    <row r="9" spans="1:11" ht="16.5" thickBot="1" x14ac:dyDescent="0.3">
      <c r="A9" s="136"/>
      <c r="B9" s="137"/>
      <c r="C9" s="137"/>
      <c r="D9" s="137"/>
      <c r="E9" s="137"/>
      <c r="F9" s="137"/>
      <c r="G9" s="138"/>
    </row>
    <row r="10" spans="1:11" ht="61.5" thickBot="1" x14ac:dyDescent="0.3">
      <c r="A10" s="4" t="s">
        <v>98</v>
      </c>
      <c r="B10" s="5" t="s">
        <v>52</v>
      </c>
      <c r="C10" s="5" t="s">
        <v>53</v>
      </c>
      <c r="D10" s="5" t="s">
        <v>54</v>
      </c>
      <c r="E10" s="5" t="s">
        <v>55</v>
      </c>
      <c r="F10" s="20" t="s">
        <v>113</v>
      </c>
      <c r="G10" s="23" t="s">
        <v>56</v>
      </c>
    </row>
    <row r="11" spans="1:11" x14ac:dyDescent="0.25">
      <c r="A11" s="40"/>
      <c r="B11" s="41"/>
      <c r="C11" s="41"/>
      <c r="D11" s="31">
        <f>_xlfn.DAYS(C11,B11)</f>
        <v>0</v>
      </c>
      <c r="E11" s="46"/>
      <c r="F11" s="22">
        <f>(D11/7)*E11</f>
        <v>0</v>
      </c>
      <c r="G11" s="25">
        <f>F11/2080</f>
        <v>0</v>
      </c>
    </row>
    <row r="12" spans="1:11" x14ac:dyDescent="0.25">
      <c r="A12" s="42"/>
      <c r="B12" s="43"/>
      <c r="C12" s="43"/>
      <c r="D12" s="32">
        <f t="shared" ref="D12:D37" si="0">_xlfn.DAYS(C12,B12)</f>
        <v>0</v>
      </c>
      <c r="E12" s="47"/>
      <c r="F12" s="22">
        <f t="shared" ref="F12:F37" si="1">(D12/7)*E12</f>
        <v>0</v>
      </c>
      <c r="G12" s="26">
        <f t="shared" ref="G12:G37" si="2">F12/2080</f>
        <v>0</v>
      </c>
    </row>
    <row r="13" spans="1:11" x14ac:dyDescent="0.25">
      <c r="A13" s="42"/>
      <c r="B13" s="43"/>
      <c r="C13" s="43"/>
      <c r="D13" s="32">
        <f t="shared" si="0"/>
        <v>0</v>
      </c>
      <c r="E13" s="47"/>
      <c r="F13" s="22">
        <f t="shared" si="1"/>
        <v>0</v>
      </c>
      <c r="G13" s="26">
        <f t="shared" si="2"/>
        <v>0</v>
      </c>
    </row>
    <row r="14" spans="1:11" x14ac:dyDescent="0.25">
      <c r="A14" s="42"/>
      <c r="B14" s="43"/>
      <c r="C14" s="43"/>
      <c r="D14" s="32">
        <f t="shared" si="0"/>
        <v>0</v>
      </c>
      <c r="E14" s="47"/>
      <c r="F14" s="22">
        <f t="shared" si="1"/>
        <v>0</v>
      </c>
      <c r="G14" s="26">
        <f t="shared" si="2"/>
        <v>0</v>
      </c>
    </row>
    <row r="15" spans="1:11" x14ac:dyDescent="0.25">
      <c r="A15" s="42"/>
      <c r="B15" s="43"/>
      <c r="C15" s="43"/>
      <c r="D15" s="32">
        <f t="shared" si="0"/>
        <v>0</v>
      </c>
      <c r="E15" s="47"/>
      <c r="F15" s="22">
        <f t="shared" si="1"/>
        <v>0</v>
      </c>
      <c r="G15" s="26">
        <f t="shared" si="2"/>
        <v>0</v>
      </c>
    </row>
    <row r="16" spans="1:11" x14ac:dyDescent="0.25">
      <c r="A16" s="42"/>
      <c r="B16" s="43"/>
      <c r="C16" s="43"/>
      <c r="D16" s="32">
        <f t="shared" si="0"/>
        <v>0</v>
      </c>
      <c r="E16" s="47"/>
      <c r="F16" s="22">
        <f t="shared" si="1"/>
        <v>0</v>
      </c>
      <c r="G16" s="26">
        <f t="shared" si="2"/>
        <v>0</v>
      </c>
    </row>
    <row r="17" spans="1:7" x14ac:dyDescent="0.25">
      <c r="A17" s="42"/>
      <c r="B17" s="43"/>
      <c r="C17" s="43"/>
      <c r="D17" s="32">
        <f t="shared" si="0"/>
        <v>0</v>
      </c>
      <c r="E17" s="47"/>
      <c r="F17" s="22">
        <f t="shared" si="1"/>
        <v>0</v>
      </c>
      <c r="G17" s="26">
        <f t="shared" si="2"/>
        <v>0</v>
      </c>
    </row>
    <row r="18" spans="1:7" x14ac:dyDescent="0.25">
      <c r="A18" s="42"/>
      <c r="B18" s="43"/>
      <c r="C18" s="43"/>
      <c r="D18" s="32">
        <f t="shared" si="0"/>
        <v>0</v>
      </c>
      <c r="E18" s="47"/>
      <c r="F18" s="22">
        <f t="shared" si="1"/>
        <v>0</v>
      </c>
      <c r="G18" s="26">
        <f t="shared" si="2"/>
        <v>0</v>
      </c>
    </row>
    <row r="19" spans="1:7" x14ac:dyDescent="0.25">
      <c r="A19" s="42"/>
      <c r="B19" s="43"/>
      <c r="C19" s="43"/>
      <c r="D19" s="32">
        <f t="shared" si="0"/>
        <v>0</v>
      </c>
      <c r="E19" s="47"/>
      <c r="F19" s="22">
        <f t="shared" si="1"/>
        <v>0</v>
      </c>
      <c r="G19" s="26">
        <f t="shared" si="2"/>
        <v>0</v>
      </c>
    </row>
    <row r="20" spans="1:7" x14ac:dyDescent="0.25">
      <c r="A20" s="42"/>
      <c r="B20" s="43"/>
      <c r="C20" s="43"/>
      <c r="D20" s="32">
        <f t="shared" si="0"/>
        <v>0</v>
      </c>
      <c r="E20" s="47"/>
      <c r="F20" s="22">
        <f t="shared" si="1"/>
        <v>0</v>
      </c>
      <c r="G20" s="26">
        <f t="shared" si="2"/>
        <v>0</v>
      </c>
    </row>
    <row r="21" spans="1:7" x14ac:dyDescent="0.25">
      <c r="A21" s="42"/>
      <c r="B21" s="43"/>
      <c r="C21" s="43"/>
      <c r="D21" s="32">
        <f t="shared" si="0"/>
        <v>0</v>
      </c>
      <c r="E21" s="47"/>
      <c r="F21" s="22">
        <f t="shared" si="1"/>
        <v>0</v>
      </c>
      <c r="G21" s="26">
        <f t="shared" si="2"/>
        <v>0</v>
      </c>
    </row>
    <row r="22" spans="1:7" x14ac:dyDescent="0.25">
      <c r="A22" s="42"/>
      <c r="B22" s="43"/>
      <c r="C22" s="43"/>
      <c r="D22" s="32">
        <f t="shared" si="0"/>
        <v>0</v>
      </c>
      <c r="E22" s="47"/>
      <c r="F22" s="22">
        <f t="shared" si="1"/>
        <v>0</v>
      </c>
      <c r="G22" s="26">
        <f t="shared" si="2"/>
        <v>0</v>
      </c>
    </row>
    <row r="23" spans="1:7" x14ac:dyDescent="0.25">
      <c r="A23" s="42"/>
      <c r="B23" s="43"/>
      <c r="C23" s="43"/>
      <c r="D23" s="32">
        <f t="shared" si="0"/>
        <v>0</v>
      </c>
      <c r="E23" s="47"/>
      <c r="F23" s="22">
        <f t="shared" si="1"/>
        <v>0</v>
      </c>
      <c r="G23" s="26">
        <f t="shared" si="2"/>
        <v>0</v>
      </c>
    </row>
    <row r="24" spans="1:7" x14ac:dyDescent="0.25">
      <c r="A24" s="42"/>
      <c r="B24" s="43"/>
      <c r="C24" s="43"/>
      <c r="D24" s="32">
        <f t="shared" si="0"/>
        <v>0</v>
      </c>
      <c r="E24" s="47"/>
      <c r="F24" s="22">
        <f t="shared" si="1"/>
        <v>0</v>
      </c>
      <c r="G24" s="26">
        <f t="shared" si="2"/>
        <v>0</v>
      </c>
    </row>
    <row r="25" spans="1:7" x14ac:dyDescent="0.25">
      <c r="A25" s="42"/>
      <c r="B25" s="43"/>
      <c r="C25" s="43"/>
      <c r="D25" s="32">
        <f t="shared" si="0"/>
        <v>0</v>
      </c>
      <c r="E25" s="47"/>
      <c r="F25" s="22">
        <f t="shared" si="1"/>
        <v>0</v>
      </c>
      <c r="G25" s="26">
        <f t="shared" si="2"/>
        <v>0</v>
      </c>
    </row>
    <row r="26" spans="1:7" x14ac:dyDescent="0.25">
      <c r="A26" s="42"/>
      <c r="B26" s="43"/>
      <c r="C26" s="43"/>
      <c r="D26" s="32">
        <f t="shared" si="0"/>
        <v>0</v>
      </c>
      <c r="E26" s="47"/>
      <c r="F26" s="22">
        <f t="shared" si="1"/>
        <v>0</v>
      </c>
      <c r="G26" s="26">
        <f t="shared" si="2"/>
        <v>0</v>
      </c>
    </row>
    <row r="27" spans="1:7" x14ac:dyDescent="0.25">
      <c r="A27" s="42"/>
      <c r="B27" s="43"/>
      <c r="C27" s="43"/>
      <c r="D27" s="32">
        <f t="shared" si="0"/>
        <v>0</v>
      </c>
      <c r="E27" s="47"/>
      <c r="F27" s="22">
        <f t="shared" si="1"/>
        <v>0</v>
      </c>
      <c r="G27" s="26">
        <f t="shared" si="2"/>
        <v>0</v>
      </c>
    </row>
    <row r="28" spans="1:7" x14ac:dyDescent="0.25">
      <c r="A28" s="42"/>
      <c r="B28" s="43"/>
      <c r="C28" s="43"/>
      <c r="D28" s="32">
        <f t="shared" si="0"/>
        <v>0</v>
      </c>
      <c r="E28" s="47"/>
      <c r="F28" s="22">
        <f t="shared" si="1"/>
        <v>0</v>
      </c>
      <c r="G28" s="26">
        <f t="shared" si="2"/>
        <v>0</v>
      </c>
    </row>
    <row r="29" spans="1:7" x14ac:dyDescent="0.25">
      <c r="A29" s="42"/>
      <c r="B29" s="43"/>
      <c r="C29" s="43"/>
      <c r="D29" s="32">
        <f t="shared" si="0"/>
        <v>0</v>
      </c>
      <c r="E29" s="47"/>
      <c r="F29" s="22">
        <f t="shared" si="1"/>
        <v>0</v>
      </c>
      <c r="G29" s="26">
        <f t="shared" si="2"/>
        <v>0</v>
      </c>
    </row>
    <row r="30" spans="1:7" x14ac:dyDescent="0.25">
      <c r="A30" s="42"/>
      <c r="B30" s="43"/>
      <c r="C30" s="43"/>
      <c r="D30" s="32">
        <f t="shared" si="0"/>
        <v>0</v>
      </c>
      <c r="E30" s="47"/>
      <c r="F30" s="22">
        <f t="shared" si="1"/>
        <v>0</v>
      </c>
      <c r="G30" s="26">
        <f t="shared" si="2"/>
        <v>0</v>
      </c>
    </row>
    <row r="31" spans="1:7" x14ac:dyDescent="0.25">
      <c r="A31" s="42"/>
      <c r="B31" s="43"/>
      <c r="C31" s="43"/>
      <c r="D31" s="32">
        <f t="shared" si="0"/>
        <v>0</v>
      </c>
      <c r="E31" s="47"/>
      <c r="F31" s="22">
        <f t="shared" si="1"/>
        <v>0</v>
      </c>
      <c r="G31" s="26">
        <f t="shared" si="2"/>
        <v>0</v>
      </c>
    </row>
    <row r="32" spans="1:7" x14ac:dyDescent="0.25">
      <c r="A32" s="42"/>
      <c r="B32" s="43"/>
      <c r="C32" s="43"/>
      <c r="D32" s="32">
        <f t="shared" si="0"/>
        <v>0</v>
      </c>
      <c r="E32" s="47"/>
      <c r="F32" s="22">
        <f t="shared" si="1"/>
        <v>0</v>
      </c>
      <c r="G32" s="26">
        <f t="shared" si="2"/>
        <v>0</v>
      </c>
    </row>
    <row r="33" spans="1:7" x14ac:dyDescent="0.25">
      <c r="A33" s="42"/>
      <c r="B33" s="43"/>
      <c r="C33" s="43"/>
      <c r="D33" s="32">
        <f t="shared" si="0"/>
        <v>0</v>
      </c>
      <c r="E33" s="47"/>
      <c r="F33" s="22">
        <f t="shared" si="1"/>
        <v>0</v>
      </c>
      <c r="G33" s="26">
        <f t="shared" si="2"/>
        <v>0</v>
      </c>
    </row>
    <row r="34" spans="1:7" x14ac:dyDescent="0.25">
      <c r="A34" s="42"/>
      <c r="B34" s="43"/>
      <c r="C34" s="43"/>
      <c r="D34" s="32">
        <f t="shared" si="0"/>
        <v>0</v>
      </c>
      <c r="E34" s="47"/>
      <c r="F34" s="22">
        <f t="shared" si="1"/>
        <v>0</v>
      </c>
      <c r="G34" s="26">
        <f t="shared" si="2"/>
        <v>0</v>
      </c>
    </row>
    <row r="35" spans="1:7" x14ac:dyDescent="0.25">
      <c r="A35" s="42"/>
      <c r="B35" s="43"/>
      <c r="C35" s="43"/>
      <c r="D35" s="32">
        <f t="shared" si="0"/>
        <v>0</v>
      </c>
      <c r="E35" s="47"/>
      <c r="F35" s="22">
        <f t="shared" si="1"/>
        <v>0</v>
      </c>
      <c r="G35" s="26">
        <f t="shared" si="2"/>
        <v>0</v>
      </c>
    </row>
    <row r="36" spans="1:7" x14ac:dyDescent="0.25">
      <c r="A36" s="42"/>
      <c r="B36" s="43"/>
      <c r="C36" s="43"/>
      <c r="D36" s="32">
        <f t="shared" si="0"/>
        <v>0</v>
      </c>
      <c r="E36" s="47"/>
      <c r="F36" s="22">
        <f t="shared" si="1"/>
        <v>0</v>
      </c>
      <c r="G36" s="26">
        <f t="shared" si="2"/>
        <v>0</v>
      </c>
    </row>
    <row r="37" spans="1:7" ht="16.5" thickBot="1" x14ac:dyDescent="0.3">
      <c r="A37" s="44"/>
      <c r="B37" s="45"/>
      <c r="C37" s="45"/>
      <c r="D37" s="33">
        <f t="shared" si="0"/>
        <v>0</v>
      </c>
      <c r="E37" s="48"/>
      <c r="F37" s="22">
        <f t="shared" si="1"/>
        <v>0</v>
      </c>
      <c r="G37" s="27">
        <f t="shared" si="2"/>
        <v>0</v>
      </c>
    </row>
    <row r="38" spans="1:7" ht="18.75" thickBot="1" x14ac:dyDescent="0.3">
      <c r="A38" s="139" t="s">
        <v>57</v>
      </c>
      <c r="B38" s="140"/>
      <c r="C38" s="140"/>
      <c r="D38" s="6">
        <f>SUM(D11:D37)</f>
        <v>0</v>
      </c>
      <c r="E38" s="6">
        <f>SUM(E11:E37)</f>
        <v>0</v>
      </c>
      <c r="F38" s="21">
        <f t="shared" ref="F38:G38" si="3">SUM(F11:F37)</f>
        <v>0</v>
      </c>
      <c r="G38" s="24">
        <f t="shared" si="3"/>
        <v>0</v>
      </c>
    </row>
  </sheetData>
  <sheetProtection algorithmName="SHA-512" hashValue="d7eMDrZ7oZ66HOlP7oSz3SAUvQ6CAnQYwRio9/VHs3Fa7qY3QbHVAr77wDDzyYmCXxq1FyP5pRDQdd/FBc89Bw==" saltValue="0yTq+PHecfGCkjjDqbDbhw==" spinCount="100000" sheet="1" objects="1" scenarios="1"/>
  <mergeCells count="7">
    <mergeCell ref="A9:G9"/>
    <mergeCell ref="A38:C38"/>
    <mergeCell ref="A2:G4"/>
    <mergeCell ref="A5:G5"/>
    <mergeCell ref="A6:G6"/>
    <mergeCell ref="A7:G7"/>
    <mergeCell ref="A8:G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PH - PERFIL ARTES</vt:lpstr>
      <vt:lpstr>CONTEO EXPERIENCIA TCE</vt:lpstr>
      <vt:lpstr>'PH - PERFIL ARTES'!Área_de_impresión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Windows</cp:lastModifiedBy>
  <cp:lastPrinted>2024-06-27T20:31:20Z</cp:lastPrinted>
  <dcterms:created xsi:type="dcterms:W3CDTF">2023-05-10T00:16:49Z</dcterms:created>
  <dcterms:modified xsi:type="dcterms:W3CDTF">2025-01-22T14:35:48Z</dcterms:modified>
</cp:coreProperties>
</file>